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32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F73" i="32"/>
  <c r="F61"/>
  <c r="F47"/>
  <c r="F34"/>
  <c r="F21"/>
  <c r="D9" i="31"/>
  <c r="D18"/>
  <c r="H25" i="29"/>
  <c r="C18" i="31"/>
  <c r="C9"/>
  <c r="G30" i="20"/>
  <c r="F30"/>
  <c r="G14" i="28"/>
  <c r="G59" s="1"/>
  <c r="B9" i="31"/>
  <c r="H132" i="27"/>
  <c r="B18" i="31"/>
  <c r="H89" i="27"/>
  <c r="H22" i="29"/>
  <c r="G9" i="28"/>
  <c r="G58" s="1"/>
  <c r="F77" i="27"/>
  <c r="F141" s="1"/>
  <c r="F132"/>
  <c r="F111" s="1"/>
  <c r="F124"/>
  <c r="F92"/>
  <c r="F94"/>
  <c r="F85"/>
  <c r="F57"/>
  <c r="F11"/>
  <c r="F62"/>
  <c r="E62"/>
  <c r="H42" i="29"/>
  <c r="H124" i="27"/>
  <c r="H94"/>
  <c r="H92" s="1"/>
  <c r="H85"/>
  <c r="H62"/>
  <c r="H57"/>
  <c r="H50"/>
  <c r="H43"/>
  <c r="H11"/>
  <c r="H18"/>
  <c r="H36" i="29"/>
  <c r="H14"/>
  <c r="H11"/>
  <c r="F50" i="27"/>
  <c r="F43"/>
  <c r="F18"/>
  <c r="E124"/>
  <c r="E132"/>
  <c r="E94"/>
  <c r="E92" s="1"/>
  <c r="E85"/>
  <c r="E77" s="1"/>
  <c r="E57"/>
  <c r="E50"/>
  <c r="E43"/>
  <c r="E41" s="1"/>
  <c r="E11"/>
  <c r="E18"/>
  <c r="F48" i="29"/>
  <c r="F22"/>
  <c r="F56" s="1"/>
  <c r="F14"/>
  <c r="F9" s="1"/>
  <c r="F11"/>
  <c r="E54"/>
  <c r="E42"/>
  <c r="E56" s="1"/>
  <c r="E34"/>
  <c r="I12"/>
  <c r="E74" i="27" l="1"/>
  <c r="G61" i="28"/>
  <c r="G65" s="1"/>
  <c r="E9" i="27"/>
  <c r="E48" i="29"/>
  <c r="G24" i="28"/>
  <c r="H111" i="27"/>
  <c r="H77"/>
  <c r="H9"/>
  <c r="H41"/>
  <c r="F41"/>
  <c r="F9"/>
  <c r="E111"/>
  <c r="E141" s="1"/>
  <c r="H48" i="29"/>
  <c r="H9"/>
  <c r="H35" s="1"/>
  <c r="I35" s="1"/>
  <c r="H56"/>
  <c r="I11"/>
  <c r="F34"/>
  <c r="F54"/>
  <c r="F58" s="1"/>
  <c r="F62" s="1"/>
  <c r="F71" s="1"/>
  <c r="E58"/>
  <c r="E62" s="1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5"/>
  <c r="I53"/>
  <c r="I52"/>
  <c r="I51"/>
  <c r="I50"/>
  <c r="I49"/>
  <c r="I47"/>
  <c r="I46"/>
  <c r="I45"/>
  <c r="I44"/>
  <c r="I43"/>
  <c r="I42"/>
  <c r="I41"/>
  <c r="I40"/>
  <c r="I39"/>
  <c r="I38"/>
  <c r="I37"/>
  <c r="I36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F74" i="27" l="1"/>
  <c r="H74"/>
  <c r="I74" s="1"/>
  <c r="H141"/>
  <c r="I141" s="1"/>
  <c r="I48" i="29"/>
  <c r="H54"/>
  <c r="H58" s="1"/>
  <c r="H62" s="1"/>
  <c r="H73" s="1"/>
  <c r="I56"/>
  <c r="I34"/>
  <c r="I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1" i="29" l="1"/>
  <c r="I54"/>
  <c r="I62"/>
  <c r="I58"/>
  <c r="H64" l="1"/>
  <c r="I59"/>
  <c r="I73" l="1"/>
  <c r="I64"/>
</calcChain>
</file>

<file path=xl/sharedStrings.xml><?xml version="1.0" encoding="utf-8"?>
<sst xmlns="http://schemas.openxmlformats.org/spreadsheetml/2006/main" count="1120" uniqueCount="812">
  <si>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</si>
  <si>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</si>
  <si>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</si>
  <si>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</si>
  <si>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</si>
  <si>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</si>
  <si>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</si>
  <si>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</si>
  <si>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</si>
  <si>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</si>
  <si>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</si>
  <si>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</si>
  <si>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</si>
  <si>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</si>
  <si>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</si>
  <si>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</si>
  <si>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</si>
  <si>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</si>
  <si>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</si>
  <si>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</si>
  <si>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</si>
  <si>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</si>
  <si>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</si>
  <si>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</si>
  <si>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</si>
  <si>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</si>
  <si>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</si>
  <si>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</si>
  <si>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</si>
  <si>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</si>
  <si>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</si>
  <si>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</si>
  <si>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</si>
  <si>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</si>
  <si>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</si>
  <si>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</si>
  <si>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</si>
  <si>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</si>
  <si>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</si>
  <si>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</si>
  <si>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</si>
  <si>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</si>
  <si>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</si>
  <si>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</si>
  <si>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</si>
  <si>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</si>
  <si>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</si>
  <si>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</si>
  <si>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</si>
  <si>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</si>
  <si>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</si>
  <si>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</si>
  <si>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</si>
  <si>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</si>
  <si>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</si>
  <si>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</si>
  <si>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</si>
  <si>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</si>
  <si>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</si>
  <si>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</si>
  <si>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</si>
  <si>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</si>
  <si>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</si>
  <si>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</si>
  <si>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</si>
  <si>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</si>
  <si>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</si>
  <si>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</si>
  <si>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</si>
  <si>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</si>
  <si>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</si>
  <si>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</si>
  <si>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</si>
  <si>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</si>
  <si>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</si>
  <si>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</si>
  <si>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</si>
  <si>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</si>
  <si>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</si>
  <si>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</si>
  <si>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</si>
  <si>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навести основ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</si>
  <si>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</si>
  <si>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</si>
  <si>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</si>
  <si>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</si>
  <si>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</si>
  <si>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</si>
  <si>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</si>
  <si>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</si>
  <si>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</si>
  <si>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</si>
  <si>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</si>
  <si>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</si>
  <si>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</si>
  <si>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</si>
  <si>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</si>
  <si>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</si>
  <si>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</si>
  <si>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</si>
  <si>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</si>
  <si>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</si>
  <si>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</si>
  <si>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</si>
  <si>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</si>
  <si>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</si>
  <si>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</si>
  <si>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</si>
  <si>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</si>
  <si>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</si>
  <si>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</si>
  <si>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</si>
  <si>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</si>
  <si>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</si>
  <si>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</si>
  <si>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</si>
  <si>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</si>
  <si>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</si>
  <si>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</si>
  <si>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</si>
  <si>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</si>
  <si>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</si>
  <si>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</si>
  <si>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</si>
  <si>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</si>
  <si>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</si>
  <si>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</si>
  <si>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</si>
  <si>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</si>
  <si>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</si>
  <si>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</si>
  <si>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</si>
  <si>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</si>
  <si>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</si>
  <si>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</si>
  <si>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</si>
  <si>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</si>
  <si>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</si>
  <si>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</si>
  <si>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</si>
  <si>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</si>
  <si>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</si>
  <si>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</si>
  <si>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</si>
  <si>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</si>
  <si>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</si>
  <si>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</si>
  <si>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</si>
  <si>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</si>
  <si>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</si>
  <si>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</si>
  <si>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</si>
  <si>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</si>
  <si>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</si>
  <si>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</si>
  <si>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</si>
  <si>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</si>
  <si>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</si>
  <si>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</si>
  <si>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</si>
  <si>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</si>
  <si>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</si>
  <si>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</si>
  <si>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</si>
  <si>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</si>
  <si>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</si>
  <si>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</si>
  <si>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</si>
  <si>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</si>
  <si>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</si>
  <si>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</si>
  <si>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</si>
  <si>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</si>
  <si>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</si>
  <si>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</si>
  <si>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</si>
  <si>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</si>
  <si>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</si>
  <si>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</si>
  <si>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</si>
  <si>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</si>
  <si>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</si>
  <si>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</si>
  <si>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</si>
  <si>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</si>
  <si>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</si>
  <si>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</si>
  <si>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</si>
  <si>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</si>
  <si>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</si>
  <si>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</si>
  <si>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</si>
  <si>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</si>
  <si>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</si>
  <si>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</si>
  <si>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</si>
  <si>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</si>
  <si>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</si>
  <si>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</si>
  <si>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</si>
  <si>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</si>
  <si>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</si>
  <si>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</si>
  <si>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</si>
  <si>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</si>
  <si>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</si>
  <si>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</si>
  <si>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</si>
  <si>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</si>
  <si>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</si>
  <si>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</si>
  <si>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</si>
  <si>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</si>
  <si>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</si>
  <si>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</si>
  <si>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</si>
  <si>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</si>
  <si>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</si>
  <si>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</si>
  <si>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</si>
  <si>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</si>
  <si>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</si>
  <si>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</si>
  <si>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</si>
  <si>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</si>
  <si>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</si>
  <si>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</si>
  <si>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</si>
  <si>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</si>
  <si>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</si>
  <si>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</si>
  <si>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</si>
  <si>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</si>
  <si>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</si>
  <si>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</si>
  <si>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</si>
  <si>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</si>
  <si>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</si>
  <si>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</si>
  <si>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</si>
  <si>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</si>
  <si>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</si>
  <si>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</si>
  <si>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</si>
  <si>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</si>
  <si>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</si>
  <si>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</si>
  <si>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</si>
  <si>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</si>
  <si>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</si>
  <si>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</si>
  <si>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</si>
  <si>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</si>
  <si>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</si>
  <si>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</si>
  <si>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</si>
  <si>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</si>
  <si>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</si>
  <si>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</si>
  <si>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</si>
  <si>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</si>
  <si>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</si>
  <si>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</si>
  <si>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</si>
  <si>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</si>
  <si>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</si>
  <si>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</si>
  <si>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</si>
  <si>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</si>
  <si>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</si>
  <si>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</si>
  <si>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</si>
  <si>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</si>
  <si>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</si>
  <si>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</si>
  <si>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</si>
  <si>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</si>
  <si>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</si>
  <si>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</si>
  <si>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</si>
  <si>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</si>
  <si>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</si>
  <si>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</si>
  <si>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</si>
  <si>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</si>
  <si>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</si>
  <si>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</si>
  <si>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</si>
  <si>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</si>
  <si>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</si>
  <si>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</si>
  <si>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</si>
  <si>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</si>
  <si>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</si>
  <si>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</si>
  <si>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</si>
  <si>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</si>
  <si>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</si>
  <si>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</si>
  <si>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</si>
  <si>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</si>
  <si>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</si>
  <si>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</si>
  <si>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</si>
  <si>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</si>
  <si>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</si>
  <si>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</si>
  <si>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</si>
  <si>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</si>
  <si>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</si>
  <si>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</si>
  <si>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</si>
  <si>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</si>
  <si>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</si>
  <si>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</si>
  <si>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</si>
  <si>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</si>
  <si>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</si>
  <si>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</si>
  <si>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</si>
  <si>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</si>
  <si>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</si>
  <si>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</si>
  <si>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</si>
  <si>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</si>
  <si>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</si>
  <si>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</si>
  <si>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</si>
  <si>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</si>
  <si>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</si>
  <si>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</si>
  <si>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</si>
  <si>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</si>
  <si>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</si>
  <si>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</si>
  <si>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</si>
  <si>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</si>
  <si>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</si>
  <si>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</si>
  <si>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</si>
  <si>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</si>
  <si>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</si>
  <si>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</si>
  <si>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</si>
  <si>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</si>
  <si>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</si>
  <si>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</si>
  <si>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</si>
  <si>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</si>
  <si>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</si>
  <si>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</si>
  <si>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</si>
  <si>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</si>
  <si>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</si>
  <si>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</si>
  <si>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</si>
  <si>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</si>
  <si>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</si>
  <si>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</si>
  <si>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</si>
  <si>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</si>
  <si>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</si>
  <si>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</si>
  <si>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</si>
  <si>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</si>
  <si>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</si>
  <si>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</si>
  <si>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</si>
  <si>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</si>
  <si>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</si>
  <si>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</si>
  <si>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</si>
  <si>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</si>
  <si>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</si>
  <si>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</si>
  <si>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</si>
  <si>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</si>
  <si>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</si>
  <si>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</si>
  <si>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</si>
  <si>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</si>
  <si>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</si>
  <si>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</si>
  <si>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</si>
  <si>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</si>
  <si>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</si>
  <si>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</si>
  <si>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</si>
  <si>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</si>
  <si>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</si>
  <si>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</si>
  <si>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</si>
  <si>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</si>
  <si>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</si>
  <si>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</si>
  <si>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</si>
  <si>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</si>
  <si>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</si>
  <si>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</si>
  <si>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</si>
  <si>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</si>
  <si>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</si>
  <si>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</si>
  <si>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</si>
  <si>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</si>
  <si>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</si>
  <si>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</si>
  <si>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</si>
  <si>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</si>
  <si>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</si>
  <si>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</si>
  <si>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</si>
  <si>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</si>
  <si>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</si>
  <si>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</si>
  <si>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</si>
  <si>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</si>
  <si>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</si>
  <si>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</si>
  <si>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</si>
  <si>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</si>
  <si>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</si>
  <si>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</si>
  <si>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</si>
  <si>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</si>
  <si>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</si>
  <si>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</si>
  <si>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</si>
  <si>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</si>
  <si>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</si>
  <si>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</si>
  <si>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</si>
  <si>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</si>
  <si>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</si>
  <si>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</si>
  <si>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</si>
  <si>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</si>
  <si>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</si>
  <si>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</si>
  <si>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</si>
  <si>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</si>
  <si>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</si>
  <si>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</si>
  <si>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</si>
  <si>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</si>
  <si>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</si>
  <si>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</si>
  <si>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</si>
  <si>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</si>
  <si>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</si>
  <si>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</si>
  <si>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</si>
  <si>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</si>
  <si>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</si>
  <si>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</si>
  <si>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</si>
  <si>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</si>
  <si>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</si>
  <si>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</si>
  <si>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</si>
  <si>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</si>
  <si>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</si>
  <si>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</si>
  <si>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</si>
  <si>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</si>
  <si>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</si>
  <si>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</si>
  <si>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</si>
  <si>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</si>
  <si>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</si>
  <si>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</si>
  <si>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</si>
  <si>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</si>
  <si>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</si>
  <si>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</si>
  <si>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</si>
  <si>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</si>
  <si>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</si>
  <si>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</si>
  <si>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</si>
  <si>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</si>
  <si>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</si>
  <si>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</si>
  <si>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</si>
  <si>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</si>
  <si>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</si>
  <si>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</si>
  <si>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</si>
  <si>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</si>
  <si>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</si>
  <si>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</si>
  <si>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</si>
  <si>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</si>
  <si>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</si>
  <si>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</si>
  <si>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</si>
  <si>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</si>
  <si>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</si>
  <si>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</si>
  <si>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</si>
  <si>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</si>
  <si>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</si>
  <si>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</si>
  <si>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</si>
  <si>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</si>
  <si>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</si>
  <si>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</si>
  <si>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</si>
  <si>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</si>
  <si>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</si>
  <si>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</si>
  <si>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</si>
  <si>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</si>
  <si>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</si>
  <si>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</si>
  <si>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</si>
  <si>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</si>
  <si>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</si>
  <si>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</si>
  <si>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</si>
  <si>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</si>
  <si>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</si>
  <si>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</si>
  <si>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</si>
  <si>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</si>
  <si>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</si>
  <si>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</si>
  <si>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</si>
  <si>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</si>
  <si>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</si>
  <si>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</si>
  <si>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</si>
  <si>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</si>
  <si>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</si>
  <si>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</si>
  <si>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</si>
  <si>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</si>
  <si>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</si>
  <si>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</si>
  <si>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</si>
  <si>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</si>
  <si>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</si>
  <si>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</si>
  <si>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</si>
  <si>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</si>
  <si>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</si>
  <si>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</si>
  <si>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</si>
  <si>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</si>
  <si>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</si>
  <si>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</si>
  <si>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</si>
  <si>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</si>
  <si>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</si>
  <si>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</si>
  <si>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</si>
  <si>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</si>
  <si>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</si>
  <si>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</si>
  <si>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</si>
  <si>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</si>
  <si>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</si>
  <si>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</si>
  <si>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</si>
  <si>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</si>
  <si>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</si>
  <si>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</si>
  <si>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</si>
  <si>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</si>
  <si>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</si>
  <si>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</si>
  <si>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</si>
  <si>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</si>
  <si>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</si>
  <si>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</si>
  <si>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</si>
  <si>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</si>
  <si>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</si>
  <si>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</si>
  <si>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</si>
  <si>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</si>
  <si>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</si>
  <si>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</si>
  <si>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</si>
  <si>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</si>
  <si>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</si>
  <si>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</si>
  <si>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</si>
  <si>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</si>
  <si>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</si>
  <si>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</si>
  <si>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</si>
  <si>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</si>
  <si>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</si>
  <si>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</si>
  <si>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</si>
  <si>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</si>
  <si>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</si>
  <si>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</si>
  <si>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</si>
  <si>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</si>
  <si>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</si>
  <si>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</si>
  <si>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</si>
  <si>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</si>
  <si>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</si>
  <si>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</si>
  <si>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</si>
  <si>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</si>
  <si>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</si>
  <si>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</si>
  <si>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</si>
  <si>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</si>
  <si>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</si>
  <si>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</si>
  <si>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</si>
  <si>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</si>
  <si>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</si>
  <si>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</si>
  <si>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</si>
  <si>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</si>
  <si>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</si>
  <si>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</si>
  <si>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</si>
  <si>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</si>
  <si>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</si>
  <si>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</si>
  <si>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</si>
  <si>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</si>
  <si>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</si>
  <si>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</si>
  <si>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</si>
  <si>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</si>
  <si>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</si>
  <si>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</si>
  <si>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</si>
  <si>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</si>
  <si>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</si>
  <si>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</si>
  <si>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</si>
  <si>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</si>
  <si>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</si>
  <si>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</si>
  <si>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</si>
  <si>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</si>
  <si>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</si>
  <si>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</si>
  <si>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</si>
  <si>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</si>
  <si>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</si>
  <si>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</si>
  <si>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</si>
  <si>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</si>
  <si>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</si>
  <si>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</si>
  <si>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</si>
  <si>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</si>
  <si>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</si>
  <si>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</si>
  <si>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</si>
  <si>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</si>
  <si>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</si>
  <si>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</si>
  <si>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</si>
  <si>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</si>
  <si>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</si>
  <si>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</si>
  <si>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</si>
  <si>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</si>
  <si>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</si>
  <si>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</si>
  <si>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</si>
  <si>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</si>
  <si>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</si>
  <si>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</si>
  <si>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</si>
  <si>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</si>
  <si>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</si>
  <si>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</si>
  <si>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</si>
  <si>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</si>
  <si>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</si>
  <si>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</si>
  <si>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</si>
  <si>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</si>
  <si>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</si>
  <si>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</si>
  <si>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</si>
  <si>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</si>
  <si>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</si>
  <si>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</si>
  <si>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</si>
  <si>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</si>
  <si>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</si>
  <si>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</si>
  <si>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</si>
  <si>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</si>
  <si>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</si>
  <si>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</si>
  <si>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</si>
  <si>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</si>
  <si>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</si>
  <si>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</si>
  <si>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</si>
  <si>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</si>
  <si>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</si>
  <si>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</si>
  <si>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</si>
  <si>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</si>
  <si>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</si>
  <si>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</si>
  <si>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</si>
  <si>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</si>
  <si>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</si>
  <si>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</si>
  <si>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</si>
  <si>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Укупна вредност спорова**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</si>
  <si>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</si>
  <si>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</si>
  <si>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</si>
  <si>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</si>
  <si>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I-00-020-63/2018-1</t>
  </si>
  <si>
    <t>29.06.2018.</t>
  </si>
  <si>
    <t>562-5/2018</t>
  </si>
  <si>
    <t>411-4/2019</t>
  </si>
  <si>
    <t>353-7/2021</t>
  </si>
  <si>
    <t>24.06.2021.</t>
  </si>
  <si>
    <t>I-020-54</t>
  </si>
  <si>
    <t>5% добит из претходне године</t>
  </si>
  <si>
    <t>10% добит из претходне године</t>
  </si>
  <si>
    <t>I-00-020-68/2019</t>
  </si>
  <si>
    <t>Предузеће: JKП 7. Октобар</t>
  </si>
  <si>
    <t>Матични број: 08128260</t>
  </si>
  <si>
    <t>Текући рачун</t>
  </si>
  <si>
    <t>Комерцијална банка</t>
  </si>
  <si>
    <t>Нлб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</si>
  <si>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</si>
  <si>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</si>
  <si>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</si>
  <si>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</si>
  <si>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НБС (Трезор)</t>
  </si>
  <si>
    <t>Благајна динара</t>
  </si>
  <si>
    <t xml:space="preserve">Текући наменски рачун </t>
  </si>
  <si>
    <t>Остало-платне картице</t>
  </si>
  <si>
    <t>Војвођанска банка(наменски)</t>
  </si>
  <si>
    <t>Хов-готовински еквиваленти</t>
  </si>
  <si>
    <t>31.12.2021.</t>
  </si>
  <si>
    <t xml:space="preserve">                                                    Овлашћено лице: ____________________________________</t>
  </si>
  <si>
    <t>М.П.</t>
  </si>
  <si>
    <t>ОТП БАНКА</t>
  </si>
  <si>
    <t>РС</t>
  </si>
  <si>
    <t>одлазак у пензију</t>
  </si>
  <si>
    <t>Планирано стање 
на дан 31.12.2022. Текућа година</t>
  </si>
  <si>
    <t>Стање на дан 
31.12.2021.
Претходна година</t>
  </si>
  <si>
    <t>План за                         01.01.- 31.12.2022. Текућа година</t>
  </si>
  <si>
    <t>Реализација
01.01-31.12.2021.
Претходна година</t>
  </si>
  <si>
    <t>Реализација 
01.01-31.12.2021.      Претходна година</t>
  </si>
  <si>
    <t>План за
01.01-31.12.2022.             Текућа година</t>
  </si>
  <si>
    <t>План за 2022.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</si>
  <si>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01.01-31.12.2021.             Претходна  година</t>
  </si>
  <si>
    <t>31.03.2022.</t>
  </si>
  <si>
    <t>30.06.2022.</t>
  </si>
  <si>
    <t>30.09.2022.</t>
  </si>
  <si>
    <t>31.12.2022.</t>
  </si>
  <si>
    <t>ПОТРАЖИВАЊА за 2022. годииу*</t>
  </si>
  <si>
    <t>на дан 31.12.2022</t>
  </si>
  <si>
    <t>ОБАВЕЗЕ за 2022. годииу*</t>
  </si>
  <si>
    <t>на дан 31.03.2022</t>
  </si>
  <si>
    <t>престанак због неплаћеног одсуства</t>
  </si>
  <si>
    <t>истек уговора</t>
  </si>
  <si>
    <t>прелазак на неодређено</t>
  </si>
  <si>
    <t>пријем због одсустности запосленог</t>
  </si>
  <si>
    <t>на дан 30.06.2022</t>
  </si>
  <si>
    <t>на дан 30.09.2022</t>
  </si>
  <si>
    <t>103.448,91</t>
  </si>
  <si>
    <t>44.960,89</t>
  </si>
  <si>
    <t>127.697,10</t>
  </si>
  <si>
    <t>10.820.89</t>
  </si>
  <si>
    <t>Опис спора*</t>
  </si>
  <si>
    <t>Укупна вредност спора**</t>
  </si>
  <si>
    <t>Предлог за извршење на основу веродостојен исправе ради намирења потраживања(активан)</t>
  </si>
  <si>
    <t>Предлог за извршење на основу веродостојен исправе ради намирења потраживања -активан</t>
  </si>
  <si>
    <t>Предлог за извршење на основу веродостојен исправе ради намирења потраживања- активан</t>
  </si>
  <si>
    <t>Предлог за извршење на основу веродостојен исправе ради намирења потраживања -поднета жалба обе парничне стране</t>
  </si>
  <si>
    <t>Предлог за извршење на основу веродостојен исправе ради намирења потраживања-активан</t>
  </si>
  <si>
    <t>Предлог за извршење на основу веродостојен исправе ради намирења потраживања-активан поднет приговор од стране Дужника</t>
  </si>
  <si>
    <t>Ниједан спор није критичан или може утицати на пословање предузећа.</t>
  </si>
  <si>
    <t>353-4/2022</t>
  </si>
  <si>
    <t>Комерцијална банка-НЛБ</t>
  </si>
  <si>
    <t>ОТП  БАНКА</t>
  </si>
  <si>
    <t>на дан 30.06.2022.</t>
  </si>
  <si>
    <t>пријем због неплаћеног одсуства</t>
  </si>
  <si>
    <t xml:space="preserve"> Спровођење јавних радова</t>
  </si>
  <si>
    <t>30.09.2022. године*</t>
  </si>
  <si>
    <t>Проценат реализације (реализација / план 30.09.2022.*)</t>
  </si>
  <si>
    <t>01.01-30.09.2022. године*</t>
  </si>
  <si>
    <t>за период од 01.01. до 30.09.2022. године*</t>
  </si>
  <si>
    <t>у периоду од 01.01. до 30.09.2022. године*</t>
  </si>
  <si>
    <t>Проценат реализације (реализација /                   план 30.09.2022*)</t>
  </si>
  <si>
    <t>Стање на дан 30.06.2022. године*</t>
  </si>
  <si>
    <t>споразумни престанак радног односа</t>
  </si>
  <si>
    <t>пријем због повећаног обима посла</t>
  </si>
  <si>
    <t>Стање на дан 30.09.2022. године**</t>
  </si>
  <si>
    <t>07.10.2022.</t>
  </si>
  <si>
    <t>I-020-64/2022</t>
  </si>
  <si>
    <t>Датум: 30.09.2022.</t>
  </si>
  <si>
    <t>Укупан број спорова на дан 30.09.2022.</t>
  </si>
  <si>
    <t>БИЛАНС СТАЊА  на дан 30.09.2022.године*</t>
  </si>
  <si>
    <t>Распон планираних и исплаћених зарада у периоду 01.01. до 30.09.2022.*</t>
  </si>
  <si>
    <t>Реализација за период 01.01 - 30.09.2022. године*</t>
  </si>
  <si>
    <t>01.01 - 30.09.2022. године*</t>
  </si>
  <si>
    <t xml:space="preserve">Овлашћено лице: </t>
  </si>
</sst>
</file>

<file path=xl/styles.xml><?xml version="1.0" encoding="utf-8"?>
<styleSheet xmlns="http://schemas.openxmlformats.org/spreadsheetml/2006/main">
  <numFmts count="1">
    <numFmt numFmtId="164" formatCode="###0"/>
  </numFmts>
  <fonts count="37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b/>
      <sz val="16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23" fillId="0" borderId="0" applyFont="0" applyFill="0" applyBorder="0" applyAlignment="0" applyProtection="0"/>
  </cellStyleXfs>
  <cellXfs count="7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/>
    <xf numFmtId="2" fontId="12" fillId="0" borderId="0" xfId="0" applyNumberFormat="1" applyFont="1" applyAlignment="1">
      <alignment horizontal="center" vertical="center" wrapText="1"/>
    </xf>
    <xf numFmtId="0" fontId="6" fillId="0" borderId="0" xfId="0" applyFont="1" applyFill="1" applyBorder="1"/>
    <xf numFmtId="0" fontId="21" fillId="0" borderId="1" xfId="0" applyFont="1" applyBorder="1"/>
    <xf numFmtId="0" fontId="7" fillId="0" borderId="6" xfId="0" applyFont="1" applyBorder="1"/>
    <xf numFmtId="0" fontId="15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/>
    <xf numFmtId="0" fontId="21" fillId="0" borderId="5" xfId="0" applyFont="1" applyBorder="1"/>
    <xf numFmtId="0" fontId="2" fillId="0" borderId="21" xfId="0" applyFont="1" applyBorder="1"/>
    <xf numFmtId="0" fontId="21" fillId="0" borderId="2" xfId="0" applyFont="1" applyBorder="1"/>
    <xf numFmtId="0" fontId="21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12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0" fillId="0" borderId="0" xfId="0" applyBorder="1"/>
    <xf numFmtId="0" fontId="15" fillId="0" borderId="64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4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4" fillId="0" borderId="26" xfId="0" applyFont="1" applyBorder="1" applyAlignment="1">
      <alignment horizontal="left" vertical="center" wrapText="1"/>
    </xf>
    <xf numFmtId="0" fontId="24" fillId="0" borderId="66" xfId="0" applyFont="1" applyBorder="1" applyAlignment="1">
      <alignment horizontal="left" vertical="center" wrapText="1"/>
    </xf>
    <xf numFmtId="0" fontId="24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3" fontId="18" fillId="0" borderId="39" xfId="0" applyNumberFormat="1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3" fontId="18" fillId="0" borderId="4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9" fontId="18" fillId="0" borderId="24" xfId="0" applyNumberFormat="1" applyFont="1" applyBorder="1" applyAlignment="1">
      <alignment horizontal="center" vertical="center"/>
    </xf>
    <xf numFmtId="9" fontId="18" fillId="0" borderId="22" xfId="0" applyNumberFormat="1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9" fontId="18" fillId="0" borderId="65" xfId="0" applyNumberFormat="1" applyFont="1" applyBorder="1" applyAlignment="1">
      <alignment horizontal="center" vertical="center"/>
    </xf>
    <xf numFmtId="3" fontId="18" fillId="0" borderId="31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9" fontId="18" fillId="0" borderId="33" xfId="0" applyNumberFormat="1" applyFont="1" applyBorder="1" applyAlignment="1">
      <alignment horizontal="center" vertical="center"/>
    </xf>
    <xf numFmtId="3" fontId="18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8" fillId="0" borderId="29" xfId="0" applyNumberFormat="1" applyFont="1" applyBorder="1" applyAlignment="1">
      <alignment horizontal="center" vertical="center"/>
    </xf>
    <xf numFmtId="9" fontId="18" fillId="0" borderId="43" xfId="0" applyNumberFormat="1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4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8" fillId="0" borderId="33" xfId="0" applyNumberFormat="1" applyFont="1" applyBorder="1" applyAlignment="1">
      <alignment horizontal="center" vertical="center" wrapText="1"/>
    </xf>
    <xf numFmtId="9" fontId="18" fillId="0" borderId="22" xfId="0" applyNumberFormat="1" applyFont="1" applyBorder="1" applyAlignment="1">
      <alignment horizontal="center" vertical="center" wrapText="1"/>
    </xf>
    <xf numFmtId="9" fontId="18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8" fillId="0" borderId="17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3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6" fillId="0" borderId="64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3" fontId="15" fillId="3" borderId="16" xfId="0" applyNumberFormat="1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3" fontId="15" fillId="3" borderId="44" xfId="0" applyNumberFormat="1" applyFont="1" applyFill="1" applyBorder="1" applyAlignment="1">
      <alignment horizontal="center" vertical="center" wrapText="1"/>
    </xf>
    <xf numFmtId="3" fontId="15" fillId="3" borderId="69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49" fontId="28" fillId="7" borderId="2" xfId="0" applyNumberFormat="1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vertical="center" wrapText="1"/>
    </xf>
    <xf numFmtId="9" fontId="15" fillId="0" borderId="47" xfId="0" applyNumberFormat="1" applyFont="1" applyBorder="1" applyAlignment="1">
      <alignment vertical="center"/>
    </xf>
    <xf numFmtId="0" fontId="15" fillId="0" borderId="23" xfId="0" applyFont="1" applyBorder="1"/>
    <xf numFmtId="49" fontId="29" fillId="7" borderId="22" xfId="0" applyNumberFormat="1" applyFont="1" applyFill="1" applyBorder="1" applyAlignment="1">
      <alignment horizontal="center" vertical="center" wrapText="1"/>
    </xf>
    <xf numFmtId="9" fontId="15" fillId="4" borderId="71" xfId="0" applyNumberFormat="1" applyFont="1" applyFill="1" applyBorder="1" applyAlignment="1">
      <alignment horizontal="center" vertical="center"/>
    </xf>
    <xf numFmtId="0" fontId="28" fillId="7" borderId="27" xfId="0" applyFont="1" applyFill="1" applyBorder="1" applyAlignment="1">
      <alignment vertical="center" wrapText="1"/>
    </xf>
    <xf numFmtId="0" fontId="28" fillId="7" borderId="10" xfId="0" applyFont="1" applyFill="1" applyBorder="1" applyAlignment="1">
      <alignment vertical="center" wrapText="1"/>
    </xf>
    <xf numFmtId="0" fontId="29" fillId="7" borderId="27" xfId="0" applyFont="1" applyFill="1" applyBorder="1" applyAlignment="1">
      <alignment vertical="center" wrapText="1"/>
    </xf>
    <xf numFmtId="0" fontId="29" fillId="7" borderId="10" xfId="0" applyFont="1" applyFill="1" applyBorder="1" applyAlignment="1">
      <alignment vertical="center" wrapText="1"/>
    </xf>
    <xf numFmtId="0" fontId="29" fillId="7" borderId="1" xfId="0" applyFont="1" applyFill="1" applyBorder="1" applyAlignment="1">
      <alignment vertical="center" wrapText="1"/>
    </xf>
    <xf numFmtId="3" fontId="15" fillId="0" borderId="1" xfId="0" applyNumberFormat="1" applyFont="1" applyBorder="1" applyAlignment="1">
      <alignment horizontal="center" vertical="center"/>
    </xf>
    <xf numFmtId="9" fontId="15" fillId="0" borderId="71" xfId="0" applyNumberFormat="1" applyFont="1" applyBorder="1" applyAlignment="1">
      <alignment horizontal="center" vertical="center"/>
    </xf>
    <xf numFmtId="49" fontId="29" fillId="7" borderId="2" xfId="0" applyNumberFormat="1" applyFont="1" applyFill="1" applyBorder="1" applyAlignment="1">
      <alignment horizontal="center" vertical="center" wrapText="1"/>
    </xf>
    <xf numFmtId="49" fontId="28" fillId="7" borderId="22" xfId="0" applyNumberFormat="1" applyFont="1" applyFill="1" applyBorder="1" applyAlignment="1">
      <alignment horizontal="center" vertical="center" wrapText="1"/>
    </xf>
    <xf numFmtId="0" fontId="15" fillId="0" borderId="51" xfId="0" applyFont="1" applyBorder="1"/>
    <xf numFmtId="49" fontId="29" fillId="7" borderId="3" xfId="0" applyNumberFormat="1" applyFont="1" applyFill="1" applyBorder="1" applyAlignment="1">
      <alignment horizontal="center" vertical="center" wrapText="1"/>
    </xf>
    <xf numFmtId="0" fontId="28" fillId="7" borderId="4" xfId="0" applyFont="1" applyFill="1" applyBorder="1" applyAlignment="1">
      <alignment vertical="center" wrapText="1"/>
    </xf>
    <xf numFmtId="9" fontId="15" fillId="0" borderId="69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29" fillId="7" borderId="29" xfId="0" applyFont="1" applyFill="1" applyBorder="1" applyAlignment="1">
      <alignment horizontal="center" vertical="center" wrapText="1"/>
    </xf>
    <xf numFmtId="0" fontId="29" fillId="7" borderId="4" xfId="0" applyFont="1" applyFill="1" applyBorder="1" applyAlignment="1">
      <alignment horizontal="center" vertical="center" wrapText="1"/>
    </xf>
    <xf numFmtId="0" fontId="29" fillId="7" borderId="31" xfId="0" applyFont="1" applyFill="1" applyBorder="1" applyAlignment="1">
      <alignment horizontal="center" vertical="center" wrapText="1"/>
    </xf>
    <xf numFmtId="0" fontId="29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28" fillId="7" borderId="24" xfId="0" applyFont="1" applyFill="1" applyBorder="1" applyAlignment="1">
      <alignment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28" fillId="5" borderId="22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9" fillId="7" borderId="22" xfId="0" applyFont="1" applyFill="1" applyBorder="1" applyAlignment="1">
      <alignment vertical="center" wrapText="1"/>
    </xf>
    <xf numFmtId="0" fontId="29" fillId="7" borderId="1" xfId="0" applyFont="1" applyFill="1" applyBorder="1" applyAlignment="1">
      <alignment horizontal="center" vertical="center" wrapText="1"/>
    </xf>
    <xf numFmtId="0" fontId="28" fillId="7" borderId="22" xfId="0" applyFont="1" applyFill="1" applyBorder="1" applyAlignment="1">
      <alignment vertical="center" wrapText="1"/>
    </xf>
    <xf numFmtId="0" fontId="28" fillId="5" borderId="89" xfId="0" applyFont="1" applyFill="1" applyBorder="1" applyAlignment="1">
      <alignment vertical="center" wrapText="1"/>
    </xf>
    <xf numFmtId="0" fontId="29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5" borderId="88" xfId="0" applyFont="1" applyFill="1" applyBorder="1" applyAlignment="1">
      <alignment horizontal="center" vertical="center" wrapText="1"/>
    </xf>
    <xf numFmtId="9" fontId="15" fillId="0" borderId="0" xfId="0" applyNumberFormat="1" applyFont="1" applyBorder="1" applyAlignment="1">
      <alignment horizontal="center" vertical="center"/>
    </xf>
    <xf numFmtId="3" fontId="29" fillId="7" borderId="10" xfId="0" applyNumberFormat="1" applyFont="1" applyFill="1" applyBorder="1" applyAlignment="1">
      <alignment horizontal="center" vertical="center" wrapText="1"/>
    </xf>
    <xf numFmtId="3" fontId="29" fillId="7" borderId="11" xfId="0" applyNumberFormat="1" applyFont="1" applyFill="1" applyBorder="1" applyAlignment="1">
      <alignment horizontal="center" vertical="center" wrapText="1"/>
    </xf>
    <xf numFmtId="3" fontId="29" fillId="5" borderId="1" xfId="0" applyNumberFormat="1" applyFont="1" applyFill="1" applyBorder="1" applyAlignment="1">
      <alignment horizontal="center" vertical="center" wrapText="1"/>
    </xf>
    <xf numFmtId="3" fontId="29" fillId="5" borderId="6" xfId="0" applyNumberFormat="1" applyFont="1" applyFill="1" applyBorder="1" applyAlignment="1">
      <alignment horizontal="center" vertical="center" wrapText="1"/>
    </xf>
    <xf numFmtId="3" fontId="29" fillId="7" borderId="1" xfId="0" applyNumberFormat="1" applyFont="1" applyFill="1" applyBorder="1" applyAlignment="1">
      <alignment horizontal="center" vertical="center" wrapText="1"/>
    </xf>
    <xf numFmtId="3" fontId="29" fillId="7" borderId="6" xfId="0" applyNumberFormat="1" applyFont="1" applyFill="1" applyBorder="1" applyAlignment="1">
      <alignment horizontal="center" vertical="center" wrapText="1"/>
    </xf>
    <xf numFmtId="9" fontId="29" fillId="0" borderId="47" xfId="0" applyNumberFormat="1" applyFont="1" applyBorder="1" applyAlignment="1">
      <alignment horizontal="center" vertical="center"/>
    </xf>
    <xf numFmtId="9" fontId="29" fillId="5" borderId="71" xfId="0" applyNumberFormat="1" applyFont="1" applyFill="1" applyBorder="1" applyAlignment="1">
      <alignment horizontal="center" vertical="center"/>
    </xf>
    <xf numFmtId="9" fontId="29" fillId="4" borderId="71" xfId="0" applyNumberFormat="1" applyFont="1" applyFill="1" applyBorder="1" applyAlignment="1">
      <alignment horizontal="center" vertical="center"/>
    </xf>
    <xf numFmtId="0" fontId="14" fillId="5" borderId="87" xfId="0" applyFont="1" applyFill="1" applyBorder="1" applyAlignment="1">
      <alignment horizontal="center" vertical="center" wrapText="1"/>
    </xf>
    <xf numFmtId="0" fontId="29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4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9" fontId="17" fillId="0" borderId="6" xfId="0" applyNumberFormat="1" applyFont="1" applyBorder="1" applyAlignment="1">
      <alignment horizontal="center" vertical="center" wrapText="1"/>
    </xf>
    <xf numFmtId="9" fontId="17" fillId="0" borderId="5" xfId="0" applyNumberFormat="1" applyFont="1" applyBorder="1" applyAlignment="1">
      <alignment horizontal="center" vertical="center" wrapText="1"/>
    </xf>
    <xf numFmtId="9" fontId="17" fillId="0" borderId="19" xfId="0" applyNumberFormat="1" applyFont="1" applyBorder="1" applyAlignment="1">
      <alignment horizontal="center" vertical="center" wrapText="1"/>
    </xf>
    <xf numFmtId="3" fontId="17" fillId="0" borderId="18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49" fontId="17" fillId="5" borderId="17" xfId="0" applyNumberFormat="1" applyFont="1" applyFill="1" applyBorder="1" applyAlignment="1">
      <alignment horizontal="center" vertical="center"/>
    </xf>
    <xf numFmtId="49" fontId="17" fillId="5" borderId="2" xfId="0" applyNumberFormat="1" applyFont="1" applyFill="1" applyBorder="1" applyAlignment="1">
      <alignment horizontal="center" vertical="center"/>
    </xf>
    <xf numFmtId="49" fontId="17" fillId="5" borderId="3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3" fontId="15" fillId="0" borderId="3" xfId="0" applyNumberFormat="1" applyFont="1" applyBorder="1" applyAlignment="1">
      <alignment horizontal="center" vertical="center"/>
    </xf>
    <xf numFmtId="0" fontId="27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9" fillId="7" borderId="3" xfId="0" applyFont="1" applyFill="1" applyBorder="1" applyAlignment="1">
      <alignment horizontal="center" vertical="center" wrapText="1"/>
    </xf>
    <xf numFmtId="0" fontId="29" fillId="7" borderId="5" xfId="0" applyFont="1" applyFill="1" applyBorder="1" applyAlignment="1">
      <alignment horizontal="center" vertical="center" wrapText="1"/>
    </xf>
    <xf numFmtId="0" fontId="29" fillId="7" borderId="22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29" fillId="7" borderId="4" xfId="0" applyFont="1" applyFill="1" applyBorder="1" applyAlignment="1">
      <alignment vertical="center" wrapText="1"/>
    </xf>
    <xf numFmtId="3" fontId="15" fillId="0" borderId="22" xfId="0" applyNumberFormat="1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/>
    </xf>
    <xf numFmtId="3" fontId="15" fillId="0" borderId="29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28" fillId="5" borderId="32" xfId="0" applyFont="1" applyFill="1" applyBorder="1" applyAlignment="1">
      <alignment vertical="center" wrapText="1"/>
    </xf>
    <xf numFmtId="0" fontId="28" fillId="5" borderId="10" xfId="0" applyFont="1" applyFill="1" applyBorder="1" applyAlignment="1">
      <alignment vertical="center" wrapText="1"/>
    </xf>
    <xf numFmtId="0" fontId="29" fillId="5" borderId="22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vertical="center" wrapText="1"/>
    </xf>
    <xf numFmtId="0" fontId="29" fillId="5" borderId="6" xfId="0" applyFont="1" applyFill="1" applyBorder="1" applyAlignment="1">
      <alignment horizontal="center" vertical="center" wrapText="1"/>
    </xf>
    <xf numFmtId="3" fontId="15" fillId="5" borderId="22" xfId="0" applyNumberFormat="1" applyFont="1" applyFill="1" applyBorder="1" applyAlignment="1">
      <alignment horizontal="center" vertical="center"/>
    </xf>
    <xf numFmtId="3" fontId="15" fillId="5" borderId="6" xfId="0" applyNumberFormat="1" applyFont="1" applyFill="1" applyBorder="1" applyAlignment="1">
      <alignment horizontal="center" vertical="center"/>
    </xf>
    <xf numFmtId="9" fontId="15" fillId="5" borderId="71" xfId="0" applyNumberFormat="1" applyFont="1" applyFill="1" applyBorder="1" applyAlignment="1">
      <alignment horizontal="center" vertical="center"/>
    </xf>
    <xf numFmtId="0" fontId="28" fillId="5" borderId="27" xfId="0" applyFont="1" applyFill="1" applyBorder="1" applyAlignment="1">
      <alignment vertical="center" wrapText="1"/>
    </xf>
    <xf numFmtId="0" fontId="14" fillId="5" borderId="11" xfId="0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3" fontId="15" fillId="3" borderId="64" xfId="0" applyNumberFormat="1" applyFont="1" applyFill="1" applyBorder="1" applyAlignment="1">
      <alignment horizontal="center" vertical="center" wrapText="1"/>
    </xf>
    <xf numFmtId="3" fontId="15" fillId="0" borderId="22" xfId="0" applyNumberFormat="1" applyFont="1" applyBorder="1" applyAlignment="1">
      <alignment vertical="center"/>
    </xf>
    <xf numFmtId="3" fontId="15" fillId="4" borderId="22" xfId="0" applyNumberFormat="1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3" fontId="15" fillId="0" borderId="6" xfId="0" applyNumberFormat="1" applyFont="1" applyBorder="1" applyAlignment="1">
      <alignment vertical="center"/>
    </xf>
    <xf numFmtId="3" fontId="15" fillId="4" borderId="6" xfId="0" applyNumberFormat="1" applyFont="1" applyFill="1" applyBorder="1" applyAlignment="1">
      <alignment horizontal="center" vertical="center" wrapText="1"/>
    </xf>
    <xf numFmtId="3" fontId="15" fillId="4" borderId="6" xfId="0" applyNumberFormat="1" applyFont="1" applyFill="1" applyBorder="1" applyAlignment="1">
      <alignment horizontal="center" vertical="center"/>
    </xf>
    <xf numFmtId="3" fontId="15" fillId="3" borderId="29" xfId="0" applyNumberFormat="1" applyFont="1" applyFill="1" applyBorder="1" applyAlignment="1">
      <alignment horizontal="center" vertical="center" wrapText="1"/>
    </xf>
    <xf numFmtId="49" fontId="29" fillId="7" borderId="5" xfId="0" applyNumberFormat="1" applyFont="1" applyFill="1" applyBorder="1" applyAlignment="1">
      <alignment horizontal="center" vertical="center" wrapText="1"/>
    </xf>
    <xf numFmtId="49" fontId="29" fillId="7" borderId="6" xfId="0" applyNumberFormat="1" applyFont="1" applyFill="1" applyBorder="1" applyAlignment="1">
      <alignment horizontal="center" vertical="center" wrapText="1"/>
    </xf>
    <xf numFmtId="49" fontId="28" fillId="7" borderId="6" xfId="0" applyNumberFormat="1" applyFont="1" applyFill="1" applyBorder="1" applyAlignment="1">
      <alignment horizontal="center" vertical="center" wrapText="1"/>
    </xf>
    <xf numFmtId="3" fontId="15" fillId="3" borderId="25" xfId="0" applyNumberFormat="1" applyFont="1" applyFill="1" applyBorder="1" applyAlignment="1">
      <alignment horizontal="center" vertical="center" wrapText="1"/>
    </xf>
    <xf numFmtId="0" fontId="28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wrapText="1"/>
    </xf>
    <xf numFmtId="3" fontId="18" fillId="0" borderId="4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15" fillId="0" borderId="21" xfId="0" applyFont="1" applyBorder="1"/>
    <xf numFmtId="3" fontId="18" fillId="0" borderId="66" xfId="0" applyNumberFormat="1" applyFont="1" applyBorder="1" applyAlignment="1">
      <alignment horizontal="center" vertical="center"/>
    </xf>
    <xf numFmtId="3" fontId="25" fillId="0" borderId="26" xfId="0" applyNumberFormat="1" applyFont="1" applyBorder="1" applyAlignment="1">
      <alignment horizontal="center" vertical="center"/>
    </xf>
    <xf numFmtId="3" fontId="18" fillId="0" borderId="74" xfId="0" applyNumberFormat="1" applyFont="1" applyBorder="1" applyAlignment="1">
      <alignment horizontal="center" vertical="center"/>
    </xf>
    <xf numFmtId="3" fontId="26" fillId="0" borderId="26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30" fillId="4" borderId="0" xfId="0" applyFont="1" applyFill="1" applyBorder="1" applyAlignment="1">
      <alignment horizontal="center" vertical="center" wrapText="1"/>
    </xf>
    <xf numFmtId="0" fontId="18" fillId="5" borderId="64" xfId="0" applyFont="1" applyFill="1" applyBorder="1" applyAlignment="1">
      <alignment horizontal="left" vertical="center"/>
    </xf>
    <xf numFmtId="3" fontId="18" fillId="0" borderId="3" xfId="0" applyNumberFormat="1" applyFont="1" applyBorder="1" applyAlignment="1">
      <alignment horizontal="center" vertical="center" wrapText="1"/>
    </xf>
    <xf numFmtId="0" fontId="18" fillId="0" borderId="69" xfId="0" applyFont="1" applyBorder="1" applyAlignment="1">
      <alignment horizontal="center" vertical="center"/>
    </xf>
    <xf numFmtId="0" fontId="18" fillId="4" borderId="61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left" vertical="center"/>
    </xf>
    <xf numFmtId="3" fontId="18" fillId="4" borderId="30" xfId="0" applyNumberFormat="1" applyFont="1" applyFill="1" applyBorder="1" applyAlignment="1">
      <alignment horizontal="center" vertical="center"/>
    </xf>
    <xf numFmtId="0" fontId="18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1" fillId="4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3" fontId="7" fillId="4" borderId="0" xfId="0" applyNumberFormat="1" applyFont="1" applyFill="1" applyBorder="1" applyAlignment="1">
      <alignment horizontal="center" vertical="center"/>
    </xf>
    <xf numFmtId="0" fontId="32" fillId="0" borderId="0" xfId="0" applyNumberFormat="1" applyFont="1" applyFill="1" applyAlignment="1" applyProtection="1"/>
    <xf numFmtId="0" fontId="32" fillId="0" borderId="0" xfId="0" applyNumberFormat="1" applyFont="1" applyFill="1" applyAlignment="1" applyProtection="1">
      <alignment horizontal="right"/>
    </xf>
    <xf numFmtId="0" fontId="32" fillId="8" borderId="101" xfId="0" applyNumberFormat="1" applyFont="1" applyFill="1" applyBorder="1" applyAlignment="1" applyProtection="1">
      <alignment horizontal="center" vertical="center" wrapText="1"/>
    </xf>
    <xf numFmtId="0" fontId="32" fillId="8" borderId="102" xfId="0" applyNumberFormat="1" applyFont="1" applyFill="1" applyBorder="1" applyAlignment="1" applyProtection="1">
      <alignment horizontal="center" vertical="center" wrapText="1"/>
    </xf>
    <xf numFmtId="0" fontId="32" fillId="0" borderId="23" xfId="0" applyNumberFormat="1" applyFont="1" applyFill="1" applyBorder="1" applyAlignment="1" applyProtection="1"/>
    <xf numFmtId="4" fontId="34" fillId="9" borderId="105" xfId="0" applyNumberFormat="1" applyFont="1" applyFill="1" applyBorder="1" applyAlignment="1" applyProtection="1">
      <alignment horizontal="center" vertical="center"/>
    </xf>
    <xf numFmtId="4" fontId="34" fillId="9" borderId="106" xfId="0" applyNumberFormat="1" applyFont="1" applyFill="1" applyBorder="1" applyAlignment="1" applyProtection="1">
      <alignment horizontal="center" vertical="center"/>
    </xf>
    <xf numFmtId="4" fontId="34" fillId="5" borderId="105" xfId="0" applyNumberFormat="1" applyFont="1" applyFill="1" applyBorder="1" applyAlignment="1" applyProtection="1">
      <alignment horizontal="center" vertical="center"/>
    </xf>
    <xf numFmtId="4" fontId="34" fillId="5" borderId="106" xfId="0" applyNumberFormat="1" applyFont="1" applyFill="1" applyBorder="1" applyAlignment="1" applyProtection="1">
      <alignment horizontal="center" vertical="center"/>
    </xf>
    <xf numFmtId="4" fontId="34" fillId="5" borderId="111" xfId="0" applyNumberFormat="1" applyFont="1" applyFill="1" applyBorder="1" applyAlignment="1" applyProtection="1">
      <alignment horizontal="center" vertical="center"/>
    </xf>
    <xf numFmtId="4" fontId="34" fillId="8" borderId="101" xfId="0" applyNumberFormat="1" applyFont="1" applyFill="1" applyBorder="1" applyAlignment="1" applyProtection="1"/>
    <xf numFmtId="0" fontId="34" fillId="0" borderId="0" xfId="0" applyNumberFormat="1" applyFont="1" applyFill="1" applyAlignment="1" applyProtection="1"/>
    <xf numFmtId="4" fontId="34" fillId="8" borderId="101" xfId="0" applyNumberFormat="1" applyFont="1" applyFill="1" applyBorder="1" applyAlignment="1" applyProtection="1">
      <alignment horizontal="center" vertical="center"/>
    </xf>
    <xf numFmtId="0" fontId="35" fillId="0" borderId="0" xfId="0" applyNumberFormat="1" applyFont="1" applyFill="1" applyAlignment="1" applyProtection="1">
      <alignment horizontal="right"/>
    </xf>
    <xf numFmtId="4" fontId="15" fillId="0" borderId="36" xfId="0" applyNumberFormat="1" applyFont="1" applyBorder="1" applyAlignment="1">
      <alignment horizontal="center" vertical="center"/>
    </xf>
    <xf numFmtId="4" fontId="15" fillId="0" borderId="26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4" fillId="9" borderId="112" xfId="0" applyNumberFormat="1" applyFont="1" applyFill="1" applyBorder="1" applyAlignment="1" applyProtection="1"/>
    <xf numFmtId="0" fontId="34" fillId="5" borderId="112" xfId="0" applyNumberFormat="1" applyFont="1" applyFill="1" applyBorder="1" applyAlignment="1" applyProtection="1"/>
    <xf numFmtId="4" fontId="34" fillId="8" borderId="102" xfId="0" applyNumberFormat="1" applyFont="1" applyFill="1" applyBorder="1" applyAlignment="1" applyProtection="1"/>
    <xf numFmtId="3" fontId="18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8" fillId="0" borderId="117" xfId="0" applyNumberFormat="1" applyFont="1" applyFill="1" applyBorder="1" applyAlignment="1">
      <alignment horizontal="center" vertical="center"/>
    </xf>
    <xf numFmtId="3" fontId="18" fillId="0" borderId="63" xfId="0" applyNumberFormat="1" applyFont="1" applyFill="1" applyBorder="1" applyAlignment="1">
      <alignment horizontal="center" vertical="center"/>
    </xf>
    <xf numFmtId="14" fontId="18" fillId="0" borderId="73" xfId="0" applyNumberFormat="1" applyFont="1" applyBorder="1" applyAlignment="1">
      <alignment horizontal="center" vertical="center"/>
    </xf>
    <xf numFmtId="49" fontId="15" fillId="0" borderId="50" xfId="0" applyNumberFormat="1" applyFont="1" applyBorder="1" applyAlignment="1">
      <alignment horizontal="left" vertical="center" wrapText="1"/>
    </xf>
    <xf numFmtId="49" fontId="15" fillId="0" borderId="21" xfId="0" applyNumberFormat="1" applyFont="1" applyBorder="1" applyAlignment="1">
      <alignment horizontal="left" vertical="center" wrapText="1"/>
    </xf>
    <xf numFmtId="49" fontId="15" fillId="0" borderId="45" xfId="0" applyNumberFormat="1" applyFont="1" applyBorder="1" applyAlignment="1">
      <alignment horizontal="left" vertical="center" wrapText="1"/>
    </xf>
    <xf numFmtId="49" fontId="15" fillId="0" borderId="75" xfId="0" applyNumberFormat="1" applyFont="1" applyBorder="1" applyAlignment="1">
      <alignment horizontal="left" vertical="center" wrapText="1"/>
    </xf>
    <xf numFmtId="49" fontId="15" fillId="0" borderId="73" xfId="0" applyNumberFormat="1" applyFont="1" applyBorder="1" applyAlignment="1">
      <alignment horizontal="left" vertical="center" wrapText="1"/>
    </xf>
    <xf numFmtId="49" fontId="15" fillId="0" borderId="71" xfId="0" applyNumberFormat="1" applyFont="1" applyBorder="1" applyAlignment="1">
      <alignment horizontal="left" vertical="center" wrapText="1"/>
    </xf>
    <xf numFmtId="49" fontId="15" fillId="0" borderId="51" xfId="0" applyNumberFormat="1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23" xfId="0" applyNumberFormat="1" applyFont="1" applyBorder="1" applyAlignment="1">
      <alignment horizontal="left" vertical="center" wrapText="1"/>
    </xf>
    <xf numFmtId="49" fontId="15" fillId="0" borderId="77" xfId="0" applyNumberFormat="1" applyFont="1" applyBorder="1" applyAlignment="1">
      <alignment horizontal="left" vertical="center" wrapText="1"/>
    </xf>
    <xf numFmtId="49" fontId="15" fillId="0" borderId="72" xfId="0" applyNumberFormat="1" applyFont="1" applyBorder="1" applyAlignment="1">
      <alignment horizontal="left" vertical="center" wrapText="1"/>
    </xf>
    <xf numFmtId="49" fontId="15" fillId="0" borderId="86" xfId="0" applyNumberFormat="1" applyFont="1" applyBorder="1" applyAlignment="1">
      <alignment horizontal="left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/>
    </xf>
    <xf numFmtId="3" fontId="23" fillId="0" borderId="4" xfId="0" applyNumberFormat="1" applyFont="1" applyBorder="1" applyAlignment="1">
      <alignment horizontal="center" vertical="center"/>
    </xf>
    <xf numFmtId="4" fontId="15" fillId="0" borderId="55" xfId="0" applyNumberFormat="1" applyFont="1" applyBorder="1" applyAlignment="1">
      <alignment horizontal="center" vertical="center"/>
    </xf>
    <xf numFmtId="3" fontId="15" fillId="5" borderId="24" xfId="0" applyNumberFormat="1" applyFont="1" applyFill="1" applyBorder="1" applyAlignment="1">
      <alignment horizontal="center" vertical="center"/>
    </xf>
    <xf numFmtId="3" fontId="15" fillId="5" borderId="11" xfId="0" applyNumberFormat="1" applyFont="1" applyFill="1" applyBorder="1" applyAlignment="1">
      <alignment horizontal="center" vertical="center"/>
    </xf>
    <xf numFmtId="3" fontId="15" fillId="5" borderId="58" xfId="0" applyNumberFormat="1" applyFont="1" applyFill="1" applyBorder="1" applyAlignment="1">
      <alignment horizontal="center" vertical="center"/>
    </xf>
    <xf numFmtId="3" fontId="15" fillId="5" borderId="66" xfId="0" applyNumberFormat="1" applyFont="1" applyFill="1" applyBorder="1" applyAlignment="1">
      <alignment horizontal="center" vertical="center"/>
    </xf>
    <xf numFmtId="3" fontId="15" fillId="5" borderId="15" xfId="0" applyNumberFormat="1" applyFont="1" applyFill="1" applyBorder="1" applyAlignment="1">
      <alignment horizontal="center" vertical="center"/>
    </xf>
    <xf numFmtId="3" fontId="15" fillId="5" borderId="95" xfId="0" applyNumberFormat="1" applyFont="1" applyFill="1" applyBorder="1" applyAlignment="1">
      <alignment horizontal="center" vertical="center"/>
    </xf>
    <xf numFmtId="3" fontId="15" fillId="0" borderId="15" xfId="0" applyNumberFormat="1" applyFont="1" applyBorder="1" applyAlignment="1">
      <alignment horizontal="center" vertical="center"/>
    </xf>
    <xf numFmtId="3" fontId="15" fillId="0" borderId="11" xfId="0" applyNumberFormat="1" applyFont="1" applyBorder="1" applyAlignment="1">
      <alignment horizontal="center" vertical="center"/>
    </xf>
    <xf numFmtId="3" fontId="15" fillId="5" borderId="27" xfId="0" applyNumberFormat="1" applyFont="1" applyFill="1" applyBorder="1" applyAlignment="1">
      <alignment horizontal="center" vertical="center"/>
    </xf>
    <xf numFmtId="3" fontId="15" fillId="5" borderId="10" xfId="0" applyNumberFormat="1" applyFont="1" applyFill="1" applyBorder="1" applyAlignment="1">
      <alignment horizontal="center" vertical="center"/>
    </xf>
    <xf numFmtId="3" fontId="15" fillId="0" borderId="27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horizontal="center" vertical="center"/>
    </xf>
    <xf numFmtId="3" fontId="29" fillId="5" borderId="15" xfId="0" applyNumberFormat="1" applyFont="1" applyFill="1" applyBorder="1" applyAlignment="1">
      <alignment horizontal="center" vertical="center" wrapText="1"/>
    </xf>
    <xf numFmtId="3" fontId="29" fillId="5" borderId="93" xfId="0" applyNumberFormat="1" applyFont="1" applyFill="1" applyBorder="1" applyAlignment="1">
      <alignment horizontal="center" vertical="center" wrapText="1"/>
    </xf>
    <xf numFmtId="49" fontId="15" fillId="0" borderId="28" xfId="0" applyNumberFormat="1" applyFont="1" applyBorder="1" applyAlignment="1">
      <alignment horizontal="left" vertical="center" wrapText="1"/>
    </xf>
    <xf numFmtId="3" fontId="15" fillId="5" borderId="15" xfId="0" applyNumberFormat="1" applyFont="1" applyFill="1" applyBorder="1" applyAlignment="1">
      <alignment horizontal="center" vertical="center"/>
    </xf>
    <xf numFmtId="3" fontId="15" fillId="5" borderId="11" xfId="0" applyNumberFormat="1" applyFont="1" applyFill="1" applyBorder="1" applyAlignment="1">
      <alignment horizontal="center" vertical="center"/>
    </xf>
    <xf numFmtId="9" fontId="15" fillId="5" borderId="86" xfId="0" applyNumberFormat="1" applyFont="1" applyFill="1" applyBorder="1" applyAlignment="1">
      <alignment horizontal="center" vertical="center"/>
    </xf>
    <xf numFmtId="9" fontId="15" fillId="5" borderId="70" xfId="0" applyNumberFormat="1" applyFont="1" applyFill="1" applyBorder="1" applyAlignment="1">
      <alignment horizontal="center" vertical="center"/>
    </xf>
    <xf numFmtId="3" fontId="15" fillId="5" borderId="95" xfId="0" applyNumberFormat="1" applyFont="1" applyFill="1" applyBorder="1" applyAlignment="1">
      <alignment horizontal="center" vertical="center"/>
    </xf>
    <xf numFmtId="3" fontId="15" fillId="5" borderId="24" xfId="0" applyNumberFormat="1" applyFont="1" applyFill="1" applyBorder="1" applyAlignment="1">
      <alignment horizontal="center" vertical="center"/>
    </xf>
    <xf numFmtId="3" fontId="15" fillId="5" borderId="27" xfId="0" applyNumberFormat="1" applyFont="1" applyFill="1" applyBorder="1" applyAlignment="1">
      <alignment horizontal="center" vertical="center"/>
    </xf>
    <xf numFmtId="3" fontId="15" fillId="5" borderId="10" xfId="0" applyNumberFormat="1" applyFont="1" applyFill="1" applyBorder="1" applyAlignment="1">
      <alignment horizontal="center" vertical="center"/>
    </xf>
    <xf numFmtId="9" fontId="15" fillId="0" borderId="86" xfId="0" applyNumberFormat="1" applyFont="1" applyBorder="1" applyAlignment="1">
      <alignment horizontal="center" vertical="center"/>
    </xf>
    <xf numFmtId="9" fontId="15" fillId="0" borderId="70" xfId="0" applyNumberFormat="1" applyFont="1" applyBorder="1" applyAlignment="1">
      <alignment horizontal="center" vertical="center"/>
    </xf>
    <xf numFmtId="9" fontId="15" fillId="0" borderId="86" xfId="0" applyNumberFormat="1" applyFont="1" applyFill="1" applyBorder="1" applyAlignment="1">
      <alignment horizontal="center" vertical="center"/>
    </xf>
    <xf numFmtId="9" fontId="15" fillId="0" borderId="70" xfId="0" applyNumberFormat="1" applyFont="1" applyFill="1" applyBorder="1" applyAlignment="1">
      <alignment horizontal="center" vertical="center"/>
    </xf>
    <xf numFmtId="3" fontId="15" fillId="0" borderId="15" xfId="0" applyNumberFormat="1" applyFont="1" applyBorder="1" applyAlignment="1">
      <alignment horizontal="center" vertical="center"/>
    </xf>
    <xf numFmtId="3" fontId="15" fillId="0" borderId="11" xfId="0" applyNumberFormat="1" applyFont="1" applyBorder="1" applyAlignment="1">
      <alignment horizontal="center" vertical="center"/>
    </xf>
    <xf numFmtId="3" fontId="15" fillId="0" borderId="15" xfId="0" applyNumberFormat="1" applyFont="1" applyFill="1" applyBorder="1" applyAlignment="1">
      <alignment horizontal="center" vertical="center"/>
    </xf>
    <xf numFmtId="3" fontId="15" fillId="0" borderId="11" xfId="0" applyNumberFormat="1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9" fillId="7" borderId="22" xfId="0" applyFont="1" applyFill="1" applyBorder="1" applyAlignment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3" fontId="15" fillId="0" borderId="95" xfId="0" applyNumberFormat="1" applyFont="1" applyBorder="1" applyAlignment="1">
      <alignment horizontal="center" vertical="center"/>
    </xf>
    <xf numFmtId="3" fontId="15" fillId="0" borderId="24" xfId="0" applyNumberFormat="1" applyFont="1" applyBorder="1" applyAlignment="1">
      <alignment horizontal="center" vertical="center"/>
    </xf>
    <xf numFmtId="0" fontId="29" fillId="5" borderId="24" xfId="0" applyFont="1" applyFill="1" applyBorder="1" applyAlignment="1">
      <alignment horizontal="center" vertical="center" wrapText="1"/>
    </xf>
    <xf numFmtId="0" fontId="29" fillId="5" borderId="11" xfId="0" applyFont="1" applyFill="1" applyBorder="1" applyAlignment="1">
      <alignment horizontal="center" vertical="center" wrapText="1"/>
    </xf>
    <xf numFmtId="3" fontId="15" fillId="5" borderId="43" xfId="0" applyNumberFormat="1" applyFont="1" applyFill="1" applyBorder="1" applyAlignment="1">
      <alignment horizontal="center" vertical="center"/>
    </xf>
    <xf numFmtId="3" fontId="15" fillId="5" borderId="3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28" fillId="5" borderId="48" xfId="0" applyFont="1" applyFill="1" applyBorder="1" applyAlignment="1">
      <alignment horizontal="center" vertical="center"/>
    </xf>
    <xf numFmtId="0" fontId="28" fillId="5" borderId="12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28" fillId="5" borderId="38" xfId="0" applyFont="1" applyFill="1" applyBorder="1" applyAlignment="1">
      <alignment horizontal="center" vertical="center" wrapText="1"/>
    </xf>
    <xf numFmtId="0" fontId="28" fillId="5" borderId="11" xfId="0" applyFont="1" applyFill="1" applyBorder="1" applyAlignment="1">
      <alignment horizontal="center" vertical="center" wrapText="1"/>
    </xf>
    <xf numFmtId="0" fontId="28" fillId="5" borderId="39" xfId="0" applyFont="1" applyFill="1" applyBorder="1" applyAlignment="1">
      <alignment horizontal="center" vertical="center" wrapText="1"/>
    </xf>
    <xf numFmtId="0" fontId="28" fillId="5" borderId="10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5" borderId="41" xfId="0" applyFont="1" applyFill="1" applyBorder="1" applyAlignment="1">
      <alignment horizontal="center" vertical="center" wrapText="1"/>
    </xf>
    <xf numFmtId="0" fontId="14" fillId="5" borderId="47" xfId="0" applyFont="1" applyFill="1" applyBorder="1" applyAlignment="1">
      <alignment horizontal="center" vertical="center" wrapText="1"/>
    </xf>
    <xf numFmtId="49" fontId="29" fillId="7" borderId="22" xfId="0" applyNumberFormat="1" applyFont="1" applyFill="1" applyBorder="1" applyAlignment="1">
      <alignment horizontal="center" vertical="center" wrapText="1"/>
    </xf>
    <xf numFmtId="49" fontId="29" fillId="7" borderId="6" xfId="0" applyNumberFormat="1" applyFont="1" applyFill="1" applyBorder="1" applyAlignment="1">
      <alignment horizontal="center" vertical="center" wrapText="1"/>
    </xf>
    <xf numFmtId="3" fontId="15" fillId="0" borderId="95" xfId="0" applyNumberFormat="1" applyFont="1" applyFill="1" applyBorder="1" applyAlignment="1">
      <alignment horizontal="center" vertical="center"/>
    </xf>
    <xf numFmtId="3" fontId="15" fillId="0" borderId="24" xfId="0" applyNumberFormat="1" applyFont="1" applyFill="1" applyBorder="1" applyAlignment="1">
      <alignment horizontal="center" vertical="center"/>
    </xf>
    <xf numFmtId="3" fontId="23" fillId="0" borderId="27" xfId="0" applyNumberFormat="1" applyFont="1" applyFill="1" applyBorder="1" applyAlignment="1">
      <alignment horizontal="center" vertical="center"/>
    </xf>
    <xf numFmtId="3" fontId="23" fillId="0" borderId="10" xfId="0" applyNumberFormat="1" applyFont="1" applyFill="1" applyBorder="1" applyAlignment="1">
      <alignment horizontal="center" vertical="center"/>
    </xf>
    <xf numFmtId="3" fontId="23" fillId="0" borderId="27" xfId="0" applyNumberFormat="1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/>
    </xf>
    <xf numFmtId="3" fontId="15" fillId="0" borderId="55" xfId="0" applyNumberFormat="1" applyFont="1" applyFill="1" applyBorder="1" applyAlignment="1">
      <alignment horizontal="center" vertical="center"/>
    </xf>
    <xf numFmtId="3" fontId="15" fillId="0" borderId="6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3" fontId="14" fillId="5" borderId="48" xfId="0" applyNumberFormat="1" applyFont="1" applyFill="1" applyBorder="1" applyAlignment="1">
      <alignment horizontal="center" vertical="center" wrapText="1"/>
    </xf>
    <xf numFmtId="3" fontId="14" fillId="5" borderId="12" xfId="0" applyNumberFormat="1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3" fontId="14" fillId="5" borderId="38" xfId="0" applyNumberFormat="1" applyFont="1" applyFill="1" applyBorder="1" applyAlignment="1">
      <alignment horizontal="center" vertical="center" wrapText="1"/>
    </xf>
    <xf numFmtId="3" fontId="14" fillId="5" borderId="11" xfId="0" applyNumberFormat="1" applyFont="1" applyFill="1" applyBorder="1" applyAlignment="1">
      <alignment horizontal="center" vertical="center" wrapText="1"/>
    </xf>
    <xf numFmtId="9" fontId="15" fillId="0" borderId="0" xfId="0" applyNumberFormat="1" applyFont="1" applyFill="1" applyBorder="1" applyAlignment="1">
      <alignment horizontal="center" vertical="center"/>
    </xf>
    <xf numFmtId="9" fontId="15" fillId="0" borderId="0" xfId="0" applyNumberFormat="1" applyFont="1" applyBorder="1" applyAlignment="1">
      <alignment horizontal="center" vertical="center"/>
    </xf>
    <xf numFmtId="0" fontId="14" fillId="5" borderId="68" xfId="0" applyFont="1" applyFill="1" applyBorder="1" applyAlignment="1">
      <alignment horizontal="center" vertical="center" wrapText="1"/>
    </xf>
    <xf numFmtId="0" fontId="14" fillId="5" borderId="70" xfId="0" applyFont="1" applyFill="1" applyBorder="1" applyAlignment="1">
      <alignment horizontal="center" vertical="center" wrapText="1"/>
    </xf>
    <xf numFmtId="0" fontId="14" fillId="5" borderId="92" xfId="0" applyFont="1" applyFill="1" applyBorder="1" applyAlignment="1">
      <alignment horizontal="center" vertical="center"/>
    </xf>
    <xf numFmtId="0" fontId="14" fillId="5" borderId="94" xfId="0" applyFont="1" applyFill="1" applyBorder="1" applyAlignment="1">
      <alignment horizontal="center" vertical="center"/>
    </xf>
    <xf numFmtId="9" fontId="29" fillId="5" borderId="55" xfId="0" applyNumberFormat="1" applyFont="1" applyFill="1" applyBorder="1" applyAlignment="1">
      <alignment horizontal="center" vertical="center"/>
    </xf>
    <xf numFmtId="9" fontId="29" fillId="5" borderId="57" xfId="0" applyNumberFormat="1" applyFont="1" applyFill="1" applyBorder="1" applyAlignment="1">
      <alignment horizontal="center" vertical="center"/>
    </xf>
    <xf numFmtId="3" fontId="29" fillId="5" borderId="15" xfId="0" applyNumberFormat="1" applyFont="1" applyFill="1" applyBorder="1" applyAlignment="1">
      <alignment horizontal="center" vertical="center" wrapText="1"/>
    </xf>
    <xf numFmtId="3" fontId="29" fillId="5" borderId="93" xfId="0" applyNumberFormat="1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wrapText="1"/>
    </xf>
    <xf numFmtId="0" fontId="14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29" fillId="5" borderId="27" xfId="0" applyFont="1" applyFill="1" applyBorder="1" applyAlignment="1">
      <alignment horizontal="center" vertical="center" wrapText="1"/>
    </xf>
    <xf numFmtId="0" fontId="29" fillId="5" borderId="91" xfId="0" applyFont="1" applyFill="1" applyBorder="1" applyAlignment="1">
      <alignment horizontal="center" vertical="center" wrapText="1"/>
    </xf>
    <xf numFmtId="3" fontId="29" fillId="5" borderId="72" xfId="0" applyNumberFormat="1" applyFont="1" applyFill="1" applyBorder="1" applyAlignment="1">
      <alignment horizontal="center" vertical="center" wrapText="1"/>
    </xf>
    <xf numFmtId="3" fontId="29" fillId="5" borderId="92" xfId="0" applyNumberFormat="1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3" fillId="5" borderId="52" xfId="0" applyFont="1" applyFill="1" applyBorder="1" applyAlignment="1">
      <alignment horizontal="center" vertical="center" wrapText="1"/>
    </xf>
    <xf numFmtId="0" fontId="13" fillId="5" borderId="61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3" fillId="5" borderId="59" xfId="0" applyFont="1" applyFill="1" applyBorder="1" applyAlignment="1">
      <alignment horizontal="center" vertical="center" wrapText="1"/>
    </xf>
    <xf numFmtId="0" fontId="13" fillId="5" borderId="64" xfId="0" applyFont="1" applyFill="1" applyBorder="1" applyAlignment="1">
      <alignment horizontal="center" vertical="center" wrapText="1"/>
    </xf>
    <xf numFmtId="0" fontId="13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5" fillId="5" borderId="50" xfId="0" applyFont="1" applyFill="1" applyBorder="1" applyAlignment="1">
      <alignment horizont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59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3" fillId="5" borderId="62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3" fillId="5" borderId="50" xfId="0" applyNumberFormat="1" applyFont="1" applyFill="1" applyBorder="1" applyAlignment="1">
      <alignment horizontal="center" vertical="center" wrapText="1"/>
    </xf>
    <xf numFmtId="2" fontId="13" fillId="5" borderId="21" xfId="0" applyNumberFormat="1" applyFont="1" applyFill="1" applyBorder="1" applyAlignment="1">
      <alignment horizontal="center" vertical="center" wrapText="1"/>
    </xf>
    <xf numFmtId="2" fontId="13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vertical="top" wrapText="1"/>
    </xf>
    <xf numFmtId="0" fontId="21" fillId="5" borderId="48" xfId="0" applyFont="1" applyFill="1" applyBorder="1" applyAlignment="1">
      <alignment horizontal="center" vertical="center" wrapText="1"/>
    </xf>
    <xf numFmtId="0" fontId="21" fillId="5" borderId="49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 wrapText="1"/>
    </xf>
    <xf numFmtId="0" fontId="16" fillId="5" borderId="44" xfId="0" applyFont="1" applyFill="1" applyBorder="1" applyAlignment="1">
      <alignment horizontal="center" vertical="center" wrapText="1"/>
    </xf>
    <xf numFmtId="0" fontId="16" fillId="5" borderId="39" xfId="0" applyFont="1" applyFill="1" applyBorder="1" applyAlignment="1">
      <alignment horizontal="center" vertical="center" wrapText="1"/>
    </xf>
    <xf numFmtId="0" fontId="16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4" fillId="5" borderId="17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6" fillId="5" borderId="40" xfId="0" applyFont="1" applyFill="1" applyBorder="1" applyAlignment="1">
      <alignment horizontal="center" vertical="center" wrapText="1"/>
    </xf>
    <xf numFmtId="0" fontId="16" fillId="5" borderId="33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8" fillId="0" borderId="28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8" fillId="0" borderId="4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8" fillId="0" borderId="38" xfId="0" applyNumberFormat="1" applyFont="1" applyBorder="1" applyAlignment="1">
      <alignment horizontal="center" vertical="center" wrapText="1"/>
    </xf>
    <xf numFmtId="3" fontId="18" fillId="0" borderId="37" xfId="0" applyNumberFormat="1" applyFont="1" applyBorder="1" applyAlignment="1">
      <alignment horizontal="center" vertical="center" wrapText="1"/>
    </xf>
    <xf numFmtId="3" fontId="18" fillId="0" borderId="25" xfId="0" applyNumberFormat="1" applyFont="1" applyBorder="1" applyAlignment="1">
      <alignment horizontal="center" vertical="center" wrapText="1"/>
    </xf>
    <xf numFmtId="9" fontId="18" fillId="0" borderId="48" xfId="2" applyFont="1" applyBorder="1" applyAlignment="1">
      <alignment horizontal="center" vertical="center"/>
    </xf>
    <xf numFmtId="9" fontId="18" fillId="0" borderId="49" xfId="2" applyFont="1" applyBorder="1" applyAlignment="1">
      <alignment horizontal="center" vertical="center"/>
    </xf>
    <xf numFmtId="9" fontId="18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14" fontId="18" fillId="0" borderId="48" xfId="0" applyNumberFormat="1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4" fontId="34" fillId="9" borderId="113" xfId="0" applyNumberFormat="1" applyFont="1" applyFill="1" applyBorder="1" applyAlignment="1" applyProtection="1">
      <alignment horizontal="center" vertical="center"/>
    </xf>
    <xf numFmtId="4" fontId="34" fillId="9" borderId="114" xfId="0" applyNumberFormat="1" applyFont="1" applyFill="1" applyBorder="1" applyAlignment="1" applyProtection="1">
      <alignment horizontal="center" vertical="center"/>
    </xf>
    <xf numFmtId="4" fontId="34" fillId="9" borderId="116" xfId="0" applyNumberFormat="1" applyFont="1" applyFill="1" applyBorder="1" applyAlignment="1" applyProtection="1">
      <alignment horizontal="center" vertical="center"/>
    </xf>
    <xf numFmtId="0" fontId="33" fillId="0" borderId="0" xfId="0" applyNumberFormat="1" applyFont="1" applyFill="1" applyAlignment="1" applyProtection="1">
      <alignment horizontal="center"/>
    </xf>
    <xf numFmtId="0" fontId="32" fillId="8" borderId="96" xfId="0" applyNumberFormat="1" applyFont="1" applyFill="1" applyBorder="1" applyAlignment="1" applyProtection="1">
      <alignment horizontal="center" vertical="center" wrapText="1"/>
    </xf>
    <xf numFmtId="0" fontId="32" fillId="8" borderId="100" xfId="0" applyNumberFormat="1" applyFont="1" applyFill="1" applyBorder="1" applyAlignment="1" applyProtection="1">
      <alignment horizontal="center" vertical="center" wrapText="1"/>
    </xf>
    <xf numFmtId="0" fontId="32" fillId="8" borderId="97" xfId="0" applyNumberFormat="1" applyFont="1" applyFill="1" applyBorder="1" applyAlignment="1" applyProtection="1">
      <alignment horizontal="center" vertical="center"/>
    </xf>
    <xf numFmtId="0" fontId="32" fillId="8" borderId="98" xfId="0" applyNumberFormat="1" applyFont="1" applyFill="1" applyBorder="1" applyAlignment="1" applyProtection="1">
      <alignment vertical="center"/>
    </xf>
    <xf numFmtId="0" fontId="32" fillId="8" borderId="99" xfId="0" applyNumberFormat="1" applyFont="1" applyFill="1" applyBorder="1" applyAlignment="1" applyProtection="1">
      <alignment vertical="center"/>
    </xf>
    <xf numFmtId="0" fontId="34" fillId="9" borderId="103" xfId="0" applyNumberFormat="1" applyFont="1" applyFill="1" applyBorder="1" applyAlignment="1" applyProtection="1">
      <alignment horizontal="center" vertical="center"/>
    </xf>
    <xf numFmtId="0" fontId="34" fillId="9" borderId="107" xfId="0" applyNumberFormat="1" applyFont="1" applyFill="1" applyBorder="1" applyAlignment="1" applyProtection="1">
      <alignment horizontal="center" vertical="center"/>
    </xf>
    <xf numFmtId="0" fontId="34" fillId="9" borderId="109" xfId="0" applyNumberFormat="1" applyFont="1" applyFill="1" applyBorder="1" applyAlignment="1" applyProtection="1">
      <alignment horizontal="center" vertical="center"/>
    </xf>
    <xf numFmtId="0" fontId="34" fillId="9" borderId="104" xfId="0" applyNumberFormat="1" applyFont="1" applyFill="1" applyBorder="1" applyAlignment="1" applyProtection="1">
      <alignment horizontal="left" vertical="center"/>
    </xf>
    <xf numFmtId="0" fontId="34" fillId="9" borderId="108" xfId="0" applyNumberFormat="1" applyFont="1" applyFill="1" applyBorder="1" applyAlignment="1" applyProtection="1">
      <alignment horizontal="left" vertical="center"/>
    </xf>
    <xf numFmtId="0" fontId="34" fillId="9" borderId="110" xfId="0" applyNumberFormat="1" applyFont="1" applyFill="1" applyBorder="1" applyAlignment="1" applyProtection="1">
      <alignment horizontal="left" vertical="center"/>
    </xf>
    <xf numFmtId="164" fontId="34" fillId="9" borderId="104" xfId="0" applyNumberFormat="1" applyFont="1" applyFill="1" applyBorder="1" applyAlignment="1" applyProtection="1">
      <alignment horizontal="center" vertical="center"/>
    </xf>
    <xf numFmtId="164" fontId="34" fillId="9" borderId="108" xfId="0" applyNumberFormat="1" applyFont="1" applyFill="1" applyBorder="1" applyAlignment="1" applyProtection="1">
      <alignment horizontal="center" vertical="center"/>
    </xf>
    <xf numFmtId="164" fontId="34" fillId="9" borderId="110" xfId="0" applyNumberFormat="1" applyFont="1" applyFill="1" applyBorder="1" applyAlignment="1" applyProtection="1">
      <alignment horizontal="center" vertical="center"/>
    </xf>
    <xf numFmtId="4" fontId="34" fillId="9" borderId="104" xfId="0" applyNumberFormat="1" applyFont="1" applyFill="1" applyBorder="1" applyAlignment="1" applyProtection="1">
      <alignment horizontal="center" vertical="center"/>
    </xf>
    <xf numFmtId="4" fontId="34" fillId="9" borderId="108" xfId="0" applyNumberFormat="1" applyFont="1" applyFill="1" applyBorder="1" applyAlignment="1" applyProtection="1">
      <alignment horizontal="center" vertical="center"/>
    </xf>
    <xf numFmtId="4" fontId="34" fillId="9" borderId="110" xfId="0" applyNumberFormat="1" applyFont="1" applyFill="1" applyBorder="1" applyAlignment="1" applyProtection="1">
      <alignment horizontal="center" vertical="center"/>
    </xf>
    <xf numFmtId="4" fontId="34" fillId="9" borderId="115" xfId="0" applyNumberFormat="1" applyFont="1" applyFill="1" applyBorder="1" applyAlignment="1" applyProtection="1">
      <alignment horizontal="center" vertical="center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horizontal="center" vertical="center"/>
    </xf>
    <xf numFmtId="0" fontId="36" fillId="8" borderId="99" xfId="0" applyNumberFormat="1" applyFont="1" applyFill="1" applyBorder="1" applyAlignment="1" applyProtection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8" fillId="5" borderId="56" xfId="0" applyNumberFormat="1" applyFont="1" applyFill="1" applyBorder="1" applyAlignment="1">
      <alignment horizontal="center" vertical="center"/>
    </xf>
    <xf numFmtId="3" fontId="18" fillId="5" borderId="57" xfId="0" applyNumberFormat="1" applyFont="1" applyFill="1" applyBorder="1" applyAlignment="1">
      <alignment horizontal="center" vertical="center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3" fillId="0" borderId="0" xfId="0" applyFont="1"/>
    <xf numFmtId="0" fontId="14" fillId="0" borderId="0" xfId="0" applyFont="1" applyAlignment="1">
      <alignment horizontal="right"/>
    </xf>
    <xf numFmtId="49" fontId="16" fillId="0" borderId="0" xfId="0" applyNumberFormat="1" applyFont="1"/>
    <xf numFmtId="49" fontId="17" fillId="0" borderId="0" xfId="0" applyNumberFormat="1" applyFont="1"/>
    <xf numFmtId="0" fontId="16" fillId="0" borderId="0" xfId="0" applyFont="1" applyAlignment="1">
      <alignment horizontal="center"/>
    </xf>
    <xf numFmtId="0" fontId="16" fillId="0" borderId="35" xfId="0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/>
    </xf>
    <xf numFmtId="0" fontId="17" fillId="0" borderId="17" xfId="0" applyFont="1" applyFill="1" applyBorder="1"/>
    <xf numFmtId="0" fontId="17" fillId="0" borderId="18" xfId="0" applyFont="1" applyFill="1" applyBorder="1"/>
    <xf numFmtId="0" fontId="17" fillId="0" borderId="18" xfId="0" applyFont="1" applyBorder="1"/>
    <xf numFmtId="4" fontId="17" fillId="0" borderId="19" xfId="0" applyNumberFormat="1" applyFont="1" applyBorder="1"/>
    <xf numFmtId="0" fontId="17" fillId="0" borderId="56" xfId="0" applyFont="1" applyBorder="1" applyAlignment="1">
      <alignment horizontal="center" vertical="center" wrapText="1"/>
    </xf>
    <xf numFmtId="0" fontId="17" fillId="0" borderId="2" xfId="0" applyFont="1" applyFill="1" applyBorder="1"/>
    <xf numFmtId="0" fontId="17" fillId="0" borderId="1" xfId="0" applyFont="1" applyFill="1" applyBorder="1"/>
    <xf numFmtId="0" fontId="17" fillId="0" borderId="10" xfId="0" applyFont="1" applyBorder="1"/>
    <xf numFmtId="4" fontId="17" fillId="0" borderId="11" xfId="0" applyNumberFormat="1" applyFont="1" applyBorder="1"/>
    <xf numFmtId="0" fontId="17" fillId="0" borderId="0" xfId="0" applyFont="1" applyFill="1" applyBorder="1"/>
    <xf numFmtId="0" fontId="17" fillId="0" borderId="75" xfId="0" applyFont="1" applyFill="1" applyBorder="1"/>
    <xf numFmtId="0" fontId="17" fillId="0" borderId="2" xfId="0" applyFont="1" applyFill="1" applyBorder="1" applyAlignment="1">
      <alignment wrapText="1"/>
    </xf>
    <xf numFmtId="0" fontId="17" fillId="0" borderId="1" xfId="0" applyFont="1" applyBorder="1"/>
    <xf numFmtId="0" fontId="17" fillId="0" borderId="27" xfId="0" applyFont="1" applyBorder="1"/>
    <xf numFmtId="0" fontId="17" fillId="0" borderId="57" xfId="0" applyFont="1" applyBorder="1" applyAlignment="1">
      <alignment horizontal="center" vertical="center" wrapText="1"/>
    </xf>
    <xf numFmtId="49" fontId="17" fillId="5" borderId="3" xfId="0" applyNumberFormat="1" applyFont="1" applyFill="1" applyBorder="1" applyAlignment="1">
      <alignment horizontal="center" vertical="center" wrapText="1"/>
    </xf>
    <xf numFmtId="0" fontId="17" fillId="4" borderId="31" xfId="0" applyFont="1" applyFill="1" applyBorder="1"/>
    <xf numFmtId="0" fontId="17" fillId="4" borderId="4" xfId="0" applyFont="1" applyFill="1" applyBorder="1"/>
    <xf numFmtId="4" fontId="17" fillId="5" borderId="5" xfId="0" applyNumberFormat="1" applyFont="1" applyFill="1" applyBorder="1"/>
    <xf numFmtId="0" fontId="17" fillId="0" borderId="58" xfId="0" applyFont="1" applyBorder="1" applyAlignment="1">
      <alignment horizontal="center" vertical="center"/>
    </xf>
    <xf numFmtId="49" fontId="17" fillId="0" borderId="60" xfId="0" applyNumberFormat="1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49" fontId="17" fillId="0" borderId="41" xfId="0" applyNumberFormat="1" applyFont="1" applyBorder="1" applyAlignment="1">
      <alignment horizontal="center" vertical="center"/>
    </xf>
    <xf numFmtId="4" fontId="17" fillId="0" borderId="6" xfId="0" applyNumberFormat="1" applyFont="1" applyBorder="1"/>
    <xf numFmtId="49" fontId="17" fillId="0" borderId="73" xfId="0" applyNumberFormat="1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49" fontId="17" fillId="5" borderId="61" xfId="0" applyNumberFormat="1" applyFont="1" applyFill="1" applyBorder="1" applyAlignment="1">
      <alignment horizontal="center" vertical="center" wrapText="1"/>
    </xf>
    <xf numFmtId="0" fontId="17" fillId="4" borderId="16" xfId="0" applyFont="1" applyFill="1" applyBorder="1"/>
    <xf numFmtId="4" fontId="17" fillId="5" borderId="25" xfId="0" applyNumberFormat="1" applyFont="1" applyFill="1" applyBorder="1"/>
    <xf numFmtId="0" fontId="17" fillId="0" borderId="58" xfId="0" applyFont="1" applyBorder="1" applyAlignment="1">
      <alignment horizontal="center" vertical="center"/>
    </xf>
    <xf numFmtId="49" fontId="17" fillId="0" borderId="33" xfId="0" applyNumberFormat="1" applyFont="1" applyBorder="1" applyAlignment="1">
      <alignment horizontal="center" vertical="center"/>
    </xf>
    <xf numFmtId="4" fontId="17" fillId="0" borderId="10" xfId="0" applyNumberFormat="1" applyFont="1" applyBorder="1"/>
    <xf numFmtId="0" fontId="17" fillId="0" borderId="56" xfId="0" applyFont="1" applyBorder="1" applyAlignment="1">
      <alignment horizontal="center" vertical="center"/>
    </xf>
    <xf numFmtId="4" fontId="17" fillId="0" borderId="1" xfId="0" applyNumberFormat="1" applyFont="1" applyBorder="1"/>
    <xf numFmtId="49" fontId="17" fillId="0" borderId="22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49" fontId="17" fillId="5" borderId="29" xfId="0" applyNumberFormat="1" applyFont="1" applyFill="1" applyBorder="1" applyAlignment="1">
      <alignment horizontal="center" vertical="center" wrapText="1"/>
    </xf>
    <xf numFmtId="0" fontId="17" fillId="4" borderId="32" xfId="0" applyFont="1" applyFill="1" applyBorder="1"/>
    <xf numFmtId="4" fontId="17" fillId="5" borderId="37" xfId="0" applyNumberFormat="1" applyFont="1" applyFill="1" applyBorder="1"/>
    <xf numFmtId="0" fontId="17" fillId="0" borderId="32" xfId="0" applyFont="1" applyBorder="1"/>
    <xf numFmtId="49" fontId="17" fillId="0" borderId="24" xfId="0" applyNumberFormat="1" applyFont="1" applyBorder="1" applyAlignment="1">
      <alignment horizontal="center" vertic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4" fontId="15" fillId="0" borderId="56" xfId="0" applyNumberFormat="1" applyFont="1" applyBorder="1" applyAlignment="1">
      <alignment horizontal="center" vertical="center"/>
    </xf>
    <xf numFmtId="49" fontId="15" fillId="0" borderId="118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topLeftCell="A43" workbookViewId="0">
      <selection activeCell="C61" sqref="C61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59" customWidth="1"/>
    <col min="9" max="9" width="16.5703125" style="177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293"/>
      <c r="H1" s="188"/>
      <c r="I1" s="188" t="s">
        <v>670</v>
      </c>
      <c r="J1" s="294"/>
      <c r="K1" s="294"/>
    </row>
    <row r="2" spans="1:11" ht="20.25" customHeight="1">
      <c r="B2" s="462" t="s">
        <v>578</v>
      </c>
      <c r="C2" s="462"/>
      <c r="D2" s="462"/>
      <c r="E2" s="462"/>
      <c r="F2" s="462"/>
      <c r="G2" s="462"/>
      <c r="H2" s="462"/>
      <c r="I2" s="462"/>
    </row>
    <row r="3" spans="1:11" ht="19.5" customHeight="1">
      <c r="B3" s="462" t="s">
        <v>796</v>
      </c>
      <c r="C3" s="462"/>
      <c r="D3" s="462"/>
      <c r="E3" s="462"/>
      <c r="F3" s="462"/>
      <c r="G3" s="462"/>
      <c r="H3" s="462"/>
      <c r="I3" s="462"/>
    </row>
    <row r="4" spans="1:11" ht="12" customHeight="1">
      <c r="B4" s="295"/>
      <c r="C4" s="295"/>
      <c r="D4" s="295"/>
      <c r="E4" s="295"/>
      <c r="F4" s="295"/>
      <c r="G4" s="177"/>
      <c r="H4" s="178"/>
      <c r="I4" s="178"/>
    </row>
    <row r="5" spans="1:11" ht="12" customHeight="1" thickBot="1">
      <c r="B5" s="135"/>
      <c r="C5" s="135"/>
      <c r="D5" s="135"/>
      <c r="E5" s="295"/>
      <c r="F5" s="295"/>
      <c r="G5" s="177"/>
      <c r="H5" s="178"/>
      <c r="I5" s="178" t="s">
        <v>129</v>
      </c>
    </row>
    <row r="6" spans="1:11" ht="29.25" customHeight="1">
      <c r="B6" s="463" t="s">
        <v>60</v>
      </c>
      <c r="C6" s="471" t="s">
        <v>61</v>
      </c>
      <c r="D6" s="469" t="s">
        <v>85</v>
      </c>
      <c r="E6" s="465" t="s">
        <v>753</v>
      </c>
      <c r="F6" s="467" t="s">
        <v>752</v>
      </c>
      <c r="G6" s="475" t="s">
        <v>795</v>
      </c>
      <c r="H6" s="476"/>
      <c r="I6" s="473" t="s">
        <v>794</v>
      </c>
    </row>
    <row r="7" spans="1:11" ht="24.75" customHeight="1">
      <c r="A7" s="16"/>
      <c r="B7" s="464"/>
      <c r="C7" s="472"/>
      <c r="D7" s="470"/>
      <c r="E7" s="466"/>
      <c r="F7" s="468"/>
      <c r="G7" s="259" t="s">
        <v>67</v>
      </c>
      <c r="H7" s="327" t="s">
        <v>46</v>
      </c>
      <c r="I7" s="474"/>
    </row>
    <row r="8" spans="1:11" ht="16.5" customHeight="1" thickBot="1">
      <c r="A8" s="73"/>
      <c r="B8" s="296">
        <v>1</v>
      </c>
      <c r="C8" s="210">
        <v>2</v>
      </c>
      <c r="D8" s="297">
        <v>3</v>
      </c>
      <c r="E8" s="209">
        <v>4</v>
      </c>
      <c r="F8" s="297">
        <v>5</v>
      </c>
      <c r="G8" s="186">
        <v>6</v>
      </c>
      <c r="H8" s="328">
        <v>7</v>
      </c>
      <c r="I8" s="187">
        <v>8</v>
      </c>
    </row>
    <row r="9" spans="1:11" ht="20.100000000000001" customHeight="1">
      <c r="A9" s="73"/>
      <c r="B9" s="458"/>
      <c r="C9" s="318" t="s">
        <v>579</v>
      </c>
      <c r="D9" s="459">
        <v>1001</v>
      </c>
      <c r="E9" s="460">
        <v>160679</v>
      </c>
      <c r="F9" s="461">
        <f>F11+F14+F17+F20</f>
        <v>168790</v>
      </c>
      <c r="G9" s="423">
        <v>132742</v>
      </c>
      <c r="H9" s="436">
        <f>H11+H14+H17+H20</f>
        <v>118629</v>
      </c>
      <c r="I9" s="438">
        <f>IFERROR(H9/G9,"  ")</f>
        <v>0.89368097512467792</v>
      </c>
    </row>
    <row r="10" spans="1:11" ht="13.5" customHeight="1">
      <c r="A10" s="73"/>
      <c r="B10" s="452"/>
      <c r="C10" s="319" t="s">
        <v>580</v>
      </c>
      <c r="D10" s="453"/>
      <c r="E10" s="441"/>
      <c r="F10" s="437"/>
      <c r="G10" s="424"/>
      <c r="H10" s="437"/>
      <c r="I10" s="439" t="str">
        <f>IFERROR(H10/G10,"  ")</f>
        <v xml:space="preserve">  </v>
      </c>
    </row>
    <row r="11" spans="1:11" ht="20.100000000000001" customHeight="1">
      <c r="A11" s="73"/>
      <c r="B11" s="298">
        <v>60</v>
      </c>
      <c r="C11" s="199" t="s">
        <v>581</v>
      </c>
      <c r="D11" s="299">
        <v>1002</v>
      </c>
      <c r="E11" s="301">
        <v>65163</v>
      </c>
      <c r="F11" s="302">
        <f>F12</f>
        <v>61800</v>
      </c>
      <c r="G11" s="302">
        <v>42642</v>
      </c>
      <c r="H11" s="302">
        <f>H12</f>
        <v>41835</v>
      </c>
      <c r="I11" s="201">
        <f>IFERROR(H11/G11,"  ")</f>
        <v>0.98107499648234131</v>
      </c>
    </row>
    <row r="12" spans="1:11" ht="20.100000000000001" customHeight="1">
      <c r="A12" s="73"/>
      <c r="B12" s="298" t="s">
        <v>582</v>
      </c>
      <c r="C12" s="199" t="s">
        <v>583</v>
      </c>
      <c r="D12" s="299">
        <v>1003</v>
      </c>
      <c r="E12" s="301">
        <v>65163</v>
      </c>
      <c r="F12" s="302">
        <v>61800</v>
      </c>
      <c r="G12" s="302">
        <v>42642</v>
      </c>
      <c r="H12" s="302">
        <v>41835</v>
      </c>
      <c r="I12" s="201">
        <f>IFERROR(H12/G12,"  ")</f>
        <v>0.98107499648234131</v>
      </c>
    </row>
    <row r="13" spans="1:11" ht="20.100000000000001" customHeight="1">
      <c r="A13" s="73"/>
      <c r="B13" s="298" t="s">
        <v>584</v>
      </c>
      <c r="C13" s="199" t="s">
        <v>585</v>
      </c>
      <c r="D13" s="299">
        <v>1004</v>
      </c>
      <c r="E13" s="301"/>
      <c r="F13" s="302"/>
      <c r="G13" s="302"/>
      <c r="H13" s="302"/>
      <c r="I13" s="201" t="str">
        <f t="shared" ref="I13:I74" si="0">IFERROR(H13/G13,"  ")</f>
        <v xml:space="preserve">  </v>
      </c>
    </row>
    <row r="14" spans="1:11" ht="20.100000000000001" customHeight="1">
      <c r="A14" s="73"/>
      <c r="B14" s="298">
        <v>61</v>
      </c>
      <c r="C14" s="199" t="s">
        <v>586</v>
      </c>
      <c r="D14" s="299">
        <v>1005</v>
      </c>
      <c r="E14" s="301">
        <v>92913</v>
      </c>
      <c r="F14" s="302">
        <f>F15</f>
        <v>104890</v>
      </c>
      <c r="G14" s="302">
        <v>89000</v>
      </c>
      <c r="H14" s="302">
        <f>H15</f>
        <v>74213</v>
      </c>
      <c r="I14" s="201">
        <f t="shared" si="0"/>
        <v>0.83385393258426965</v>
      </c>
    </row>
    <row r="15" spans="1:11" ht="20.100000000000001" customHeight="1">
      <c r="A15" s="73"/>
      <c r="B15" s="298" t="s">
        <v>587</v>
      </c>
      <c r="C15" s="199" t="s">
        <v>588</v>
      </c>
      <c r="D15" s="299">
        <v>1006</v>
      </c>
      <c r="E15" s="301">
        <v>92913</v>
      </c>
      <c r="F15" s="302">
        <v>104890</v>
      </c>
      <c r="G15" s="302">
        <v>89000</v>
      </c>
      <c r="H15" s="302">
        <v>74213</v>
      </c>
      <c r="I15" s="201">
        <f t="shared" si="0"/>
        <v>0.83385393258426965</v>
      </c>
    </row>
    <row r="16" spans="1:11" ht="20.100000000000001" customHeight="1">
      <c r="A16" s="73"/>
      <c r="B16" s="298" t="s">
        <v>589</v>
      </c>
      <c r="C16" s="199" t="s">
        <v>590</v>
      </c>
      <c r="D16" s="299">
        <v>1007</v>
      </c>
      <c r="E16" s="301"/>
      <c r="F16" s="302"/>
      <c r="G16" s="302"/>
      <c r="H16" s="302"/>
      <c r="I16" s="201" t="str">
        <f t="shared" si="0"/>
        <v xml:space="preserve">  </v>
      </c>
    </row>
    <row r="17" spans="1:9" ht="20.100000000000001" customHeight="1">
      <c r="A17" s="73"/>
      <c r="B17" s="298">
        <v>62</v>
      </c>
      <c r="C17" s="199" t="s">
        <v>591</v>
      </c>
      <c r="D17" s="299">
        <v>1008</v>
      </c>
      <c r="E17" s="301">
        <v>1266</v>
      </c>
      <c r="F17" s="302">
        <v>800</v>
      </c>
      <c r="G17" s="302"/>
      <c r="H17" s="302">
        <v>0</v>
      </c>
      <c r="I17" s="201" t="str">
        <f t="shared" si="0"/>
        <v xml:space="preserve">  </v>
      </c>
    </row>
    <row r="18" spans="1:9" ht="20.100000000000001" customHeight="1">
      <c r="A18" s="73"/>
      <c r="B18" s="298">
        <v>630</v>
      </c>
      <c r="C18" s="199" t="s">
        <v>592</v>
      </c>
      <c r="D18" s="299">
        <v>1009</v>
      </c>
      <c r="E18" s="301"/>
      <c r="F18" s="302"/>
      <c r="G18" s="302"/>
      <c r="H18" s="302"/>
      <c r="I18" s="201" t="str">
        <f t="shared" si="0"/>
        <v xml:space="preserve">  </v>
      </c>
    </row>
    <row r="19" spans="1:9" ht="20.100000000000001" customHeight="1">
      <c r="A19" s="73"/>
      <c r="B19" s="298">
        <v>631</v>
      </c>
      <c r="C19" s="199" t="s">
        <v>593</v>
      </c>
      <c r="D19" s="299">
        <v>1010</v>
      </c>
      <c r="E19" s="301"/>
      <c r="F19" s="302"/>
      <c r="G19" s="302"/>
      <c r="H19" s="302"/>
      <c r="I19" s="201" t="str">
        <f t="shared" si="0"/>
        <v xml:space="preserve">  </v>
      </c>
    </row>
    <row r="20" spans="1:9" ht="20.100000000000001" customHeight="1">
      <c r="A20" s="73"/>
      <c r="B20" s="298" t="s">
        <v>594</v>
      </c>
      <c r="C20" s="199" t="s">
        <v>595</v>
      </c>
      <c r="D20" s="299">
        <v>1011</v>
      </c>
      <c r="E20" s="301">
        <v>1337</v>
      </c>
      <c r="F20" s="302">
        <v>1300</v>
      </c>
      <c r="G20" s="302">
        <v>1100</v>
      </c>
      <c r="H20" s="302">
        <v>2581</v>
      </c>
      <c r="I20" s="201">
        <f t="shared" si="0"/>
        <v>2.3463636363636362</v>
      </c>
    </row>
    <row r="21" spans="1:9" ht="25.5" customHeight="1">
      <c r="A21" s="73"/>
      <c r="B21" s="298" t="s">
        <v>596</v>
      </c>
      <c r="C21" s="199" t="s">
        <v>597</v>
      </c>
      <c r="D21" s="299">
        <v>1012</v>
      </c>
      <c r="E21" s="301"/>
      <c r="F21" s="302"/>
      <c r="G21" s="302"/>
      <c r="H21" s="302"/>
      <c r="I21" s="201" t="str">
        <f t="shared" si="0"/>
        <v xml:space="preserve">  </v>
      </c>
    </row>
    <row r="22" spans="1:9" ht="20.100000000000001" customHeight="1">
      <c r="A22" s="73"/>
      <c r="B22" s="320"/>
      <c r="C22" s="321" t="s">
        <v>598</v>
      </c>
      <c r="D22" s="322">
        <v>1013</v>
      </c>
      <c r="E22" s="323">
        <v>154079</v>
      </c>
      <c r="F22" s="324">
        <f>F23+F24+F25+F29+F31+F32+F33</f>
        <v>168784</v>
      </c>
      <c r="G22" s="324">
        <v>128779</v>
      </c>
      <c r="H22" s="324">
        <f>H23+H24+H25+H29+H31+H33</f>
        <v>119573</v>
      </c>
      <c r="I22" s="325">
        <f t="shared" si="0"/>
        <v>0.92851318926222448</v>
      </c>
    </row>
    <row r="23" spans="1:9" ht="20.100000000000001" customHeight="1">
      <c r="A23" s="73"/>
      <c r="B23" s="298">
        <v>50</v>
      </c>
      <c r="C23" s="199" t="s">
        <v>599</v>
      </c>
      <c r="D23" s="299">
        <v>1014</v>
      </c>
      <c r="E23" s="301">
        <v>48916</v>
      </c>
      <c r="F23" s="302">
        <v>49000</v>
      </c>
      <c r="G23" s="302">
        <v>34300</v>
      </c>
      <c r="H23" s="302">
        <v>35938</v>
      </c>
      <c r="I23" s="201">
        <f t="shared" si="0"/>
        <v>1.0477551020408162</v>
      </c>
    </row>
    <row r="24" spans="1:9" ht="20.100000000000001" customHeight="1">
      <c r="A24" s="73"/>
      <c r="B24" s="298">
        <v>51</v>
      </c>
      <c r="C24" s="199" t="s">
        <v>600</v>
      </c>
      <c r="D24" s="299">
        <v>1015</v>
      </c>
      <c r="E24" s="301">
        <v>21851</v>
      </c>
      <c r="F24" s="302">
        <v>23240</v>
      </c>
      <c r="G24" s="302">
        <v>18900</v>
      </c>
      <c r="H24" s="302">
        <v>16953</v>
      </c>
      <c r="I24" s="201">
        <f t="shared" si="0"/>
        <v>0.89698412698412699</v>
      </c>
    </row>
    <row r="25" spans="1:9" ht="25.5" customHeight="1">
      <c r="A25" s="73"/>
      <c r="B25" s="298">
        <v>52</v>
      </c>
      <c r="C25" s="199" t="s">
        <v>601</v>
      </c>
      <c r="D25" s="299">
        <v>1016</v>
      </c>
      <c r="E25" s="301">
        <v>58532</v>
      </c>
      <c r="F25" s="302">
        <v>67268</v>
      </c>
      <c r="G25" s="302">
        <v>50679</v>
      </c>
      <c r="H25" s="302">
        <f>H26+H27+H28</f>
        <v>49380</v>
      </c>
      <c r="I25" s="201">
        <f t="shared" si="0"/>
        <v>0.97436808145385667</v>
      </c>
    </row>
    <row r="26" spans="1:9" ht="20.100000000000001" customHeight="1">
      <c r="A26" s="73"/>
      <c r="B26" s="298">
        <v>520</v>
      </c>
      <c r="C26" s="199" t="s">
        <v>602</v>
      </c>
      <c r="D26" s="299">
        <v>1017</v>
      </c>
      <c r="E26" s="301">
        <v>47367</v>
      </c>
      <c r="F26" s="302">
        <v>53413</v>
      </c>
      <c r="G26" s="302">
        <v>40028</v>
      </c>
      <c r="H26" s="302">
        <v>38074</v>
      </c>
      <c r="I26" s="201">
        <f t="shared" si="0"/>
        <v>0.95118417108024378</v>
      </c>
    </row>
    <row r="27" spans="1:9" ht="20.100000000000001" customHeight="1">
      <c r="A27" s="73"/>
      <c r="B27" s="298">
        <v>521</v>
      </c>
      <c r="C27" s="199" t="s">
        <v>603</v>
      </c>
      <c r="D27" s="299">
        <v>1018</v>
      </c>
      <c r="E27" s="301">
        <v>7866</v>
      </c>
      <c r="F27" s="302">
        <v>8893</v>
      </c>
      <c r="G27" s="302">
        <v>6665</v>
      </c>
      <c r="H27" s="302">
        <v>6149</v>
      </c>
      <c r="I27" s="201">
        <f t="shared" si="0"/>
        <v>0.92258064516129035</v>
      </c>
    </row>
    <row r="28" spans="1:9" ht="20.100000000000001" customHeight="1">
      <c r="A28" s="73"/>
      <c r="B28" s="298" t="s">
        <v>604</v>
      </c>
      <c r="C28" s="199" t="s">
        <v>605</v>
      </c>
      <c r="D28" s="299">
        <v>1019</v>
      </c>
      <c r="E28" s="301">
        <v>3299</v>
      </c>
      <c r="F28" s="302">
        <v>4962</v>
      </c>
      <c r="G28" s="302">
        <v>3986</v>
      </c>
      <c r="H28" s="302">
        <v>5157</v>
      </c>
      <c r="I28" s="201">
        <f t="shared" si="0"/>
        <v>1.2937782237832414</v>
      </c>
    </row>
    <row r="29" spans="1:9" ht="20.100000000000001" customHeight="1">
      <c r="A29" s="73"/>
      <c r="B29" s="298">
        <v>540</v>
      </c>
      <c r="C29" s="199" t="s">
        <v>606</v>
      </c>
      <c r="D29" s="299">
        <v>1020</v>
      </c>
      <c r="E29" s="301">
        <v>6078</v>
      </c>
      <c r="F29" s="302">
        <v>6800</v>
      </c>
      <c r="G29" s="302">
        <v>5100</v>
      </c>
      <c r="H29" s="302">
        <v>4821</v>
      </c>
      <c r="I29" s="201">
        <f t="shared" si="0"/>
        <v>0.94529411764705884</v>
      </c>
    </row>
    <row r="30" spans="1:9" ht="25.5" customHeight="1">
      <c r="A30" s="73"/>
      <c r="B30" s="298" t="s">
        <v>607</v>
      </c>
      <c r="C30" s="199" t="s">
        <v>608</v>
      </c>
      <c r="D30" s="299">
        <v>1021</v>
      </c>
      <c r="E30" s="301"/>
      <c r="F30" s="302"/>
      <c r="G30" s="302"/>
      <c r="H30" s="302"/>
      <c r="I30" s="201" t="str">
        <f t="shared" si="0"/>
        <v xml:space="preserve">  </v>
      </c>
    </row>
    <row r="31" spans="1:9" ht="20.100000000000001" customHeight="1">
      <c r="A31" s="73"/>
      <c r="B31" s="298">
        <v>53</v>
      </c>
      <c r="C31" s="199" t="s">
        <v>609</v>
      </c>
      <c r="D31" s="299">
        <v>1022</v>
      </c>
      <c r="E31" s="301">
        <v>7676</v>
      </c>
      <c r="F31" s="302">
        <v>10340</v>
      </c>
      <c r="G31" s="302">
        <v>9800</v>
      </c>
      <c r="H31" s="302">
        <v>7649</v>
      </c>
      <c r="I31" s="201">
        <f t="shared" si="0"/>
        <v>0.78051020408163263</v>
      </c>
    </row>
    <row r="32" spans="1:9" ht="20.100000000000001" customHeight="1">
      <c r="A32" s="73"/>
      <c r="B32" s="298" t="s">
        <v>610</v>
      </c>
      <c r="C32" s="199" t="s">
        <v>611</v>
      </c>
      <c r="D32" s="299">
        <v>1023</v>
      </c>
      <c r="E32" s="301">
        <v>1498</v>
      </c>
      <c r="F32" s="302">
        <v>1000</v>
      </c>
      <c r="G32" s="302"/>
      <c r="H32" s="302"/>
      <c r="I32" s="201" t="str">
        <f t="shared" si="0"/>
        <v xml:space="preserve">  </v>
      </c>
    </row>
    <row r="33" spans="1:9" ht="20.100000000000001" customHeight="1">
      <c r="A33" s="73"/>
      <c r="B33" s="298">
        <v>55</v>
      </c>
      <c r="C33" s="199" t="s">
        <v>612</v>
      </c>
      <c r="D33" s="299">
        <v>1024</v>
      </c>
      <c r="E33" s="301">
        <v>9528</v>
      </c>
      <c r="F33" s="302">
        <v>11136</v>
      </c>
      <c r="G33" s="302">
        <v>10000</v>
      </c>
      <c r="H33" s="302">
        <v>4832</v>
      </c>
      <c r="I33" s="201">
        <f t="shared" si="0"/>
        <v>0.48320000000000002</v>
      </c>
    </row>
    <row r="34" spans="1:9" ht="20.100000000000001" customHeight="1">
      <c r="A34" s="73"/>
      <c r="B34" s="320"/>
      <c r="C34" s="321" t="s">
        <v>613</v>
      </c>
      <c r="D34" s="322">
        <v>1025</v>
      </c>
      <c r="E34" s="323">
        <f>E9-E22</f>
        <v>6600</v>
      </c>
      <c r="F34" s="324">
        <f>F9-F22</f>
        <v>6</v>
      </c>
      <c r="G34" s="324">
        <v>3963</v>
      </c>
      <c r="H34" s="324"/>
      <c r="I34" s="325">
        <f t="shared" si="0"/>
        <v>0</v>
      </c>
    </row>
    <row r="35" spans="1:9" ht="20.100000000000001" customHeight="1">
      <c r="A35" s="73"/>
      <c r="B35" s="320"/>
      <c r="C35" s="321" t="s">
        <v>614</v>
      </c>
      <c r="D35" s="322">
        <v>1026</v>
      </c>
      <c r="E35" s="323"/>
      <c r="F35" s="324"/>
      <c r="G35" s="324"/>
      <c r="H35" s="324">
        <f>H22-H9</f>
        <v>944</v>
      </c>
      <c r="I35" s="325" t="str">
        <f t="shared" si="0"/>
        <v xml:space="preserve">  </v>
      </c>
    </row>
    <row r="36" spans="1:9" ht="20.100000000000001" customHeight="1">
      <c r="A36" s="73"/>
      <c r="B36" s="452"/>
      <c r="C36" s="326" t="s">
        <v>615</v>
      </c>
      <c r="D36" s="453">
        <v>1027</v>
      </c>
      <c r="E36" s="440">
        <v>695</v>
      </c>
      <c r="F36" s="436">
        <v>600</v>
      </c>
      <c r="G36" s="425">
        <v>450</v>
      </c>
      <c r="H36" s="436">
        <f>H39</f>
        <v>635</v>
      </c>
      <c r="I36" s="438">
        <f t="shared" si="0"/>
        <v>1.4111111111111112</v>
      </c>
    </row>
    <row r="37" spans="1:9" ht="14.25" customHeight="1">
      <c r="A37" s="73"/>
      <c r="B37" s="452"/>
      <c r="C37" s="319" t="s">
        <v>616</v>
      </c>
      <c r="D37" s="453"/>
      <c r="E37" s="441"/>
      <c r="F37" s="437"/>
      <c r="G37" s="422"/>
      <c r="H37" s="437"/>
      <c r="I37" s="439" t="str">
        <f t="shared" si="0"/>
        <v xml:space="preserve">  </v>
      </c>
    </row>
    <row r="38" spans="1:9" ht="24" customHeight="1">
      <c r="A38" s="73"/>
      <c r="B38" s="298" t="s">
        <v>617</v>
      </c>
      <c r="C38" s="199" t="s">
        <v>618</v>
      </c>
      <c r="D38" s="299">
        <v>1028</v>
      </c>
      <c r="E38" s="301"/>
      <c r="F38" s="302"/>
      <c r="G38" s="302"/>
      <c r="H38" s="302"/>
      <c r="I38" s="201" t="str">
        <f t="shared" si="0"/>
        <v xml:space="preserve">  </v>
      </c>
    </row>
    <row r="39" spans="1:9" ht="20.100000000000001" customHeight="1">
      <c r="A39" s="73"/>
      <c r="B39" s="298">
        <v>662</v>
      </c>
      <c r="C39" s="199" t="s">
        <v>619</v>
      </c>
      <c r="D39" s="299">
        <v>1029</v>
      </c>
      <c r="E39" s="301">
        <v>695</v>
      </c>
      <c r="F39" s="302">
        <v>600</v>
      </c>
      <c r="G39" s="302">
        <v>450</v>
      </c>
      <c r="H39" s="302">
        <v>635</v>
      </c>
      <c r="I39" s="201">
        <f t="shared" si="0"/>
        <v>1.4111111111111112</v>
      </c>
    </row>
    <row r="40" spans="1:9" ht="20.100000000000001" customHeight="1">
      <c r="A40" s="73"/>
      <c r="B40" s="298" t="s">
        <v>127</v>
      </c>
      <c r="C40" s="199" t="s">
        <v>620</v>
      </c>
      <c r="D40" s="299">
        <v>1030</v>
      </c>
      <c r="E40" s="301"/>
      <c r="F40" s="302"/>
      <c r="G40" s="302"/>
      <c r="H40" s="302"/>
      <c r="I40" s="201" t="str">
        <f t="shared" si="0"/>
        <v xml:space="preserve">  </v>
      </c>
    </row>
    <row r="41" spans="1:9" ht="20.100000000000001" customHeight="1">
      <c r="A41" s="73"/>
      <c r="B41" s="298" t="s">
        <v>621</v>
      </c>
      <c r="C41" s="199" t="s">
        <v>622</v>
      </c>
      <c r="D41" s="299">
        <v>1031</v>
      </c>
      <c r="E41" s="301"/>
      <c r="F41" s="302"/>
      <c r="G41" s="302"/>
      <c r="H41" s="302"/>
      <c r="I41" s="201" t="str">
        <f t="shared" si="0"/>
        <v xml:space="preserve">  </v>
      </c>
    </row>
    <row r="42" spans="1:9" ht="20.100000000000001" customHeight="1">
      <c r="A42" s="73"/>
      <c r="B42" s="452"/>
      <c r="C42" s="326" t="s">
        <v>623</v>
      </c>
      <c r="D42" s="453">
        <v>1032</v>
      </c>
      <c r="E42" s="440">
        <f>E45</f>
        <v>0</v>
      </c>
      <c r="F42" s="436">
        <v>100</v>
      </c>
      <c r="G42" s="426">
        <v>100</v>
      </c>
      <c r="H42" s="440">
        <f>H45</f>
        <v>2</v>
      </c>
      <c r="I42" s="438">
        <f t="shared" si="0"/>
        <v>0.02</v>
      </c>
    </row>
    <row r="43" spans="1:9" ht="20.100000000000001" customHeight="1">
      <c r="A43" s="73"/>
      <c r="B43" s="452"/>
      <c r="C43" s="319" t="s">
        <v>624</v>
      </c>
      <c r="D43" s="453"/>
      <c r="E43" s="441"/>
      <c r="F43" s="437"/>
      <c r="G43" s="421"/>
      <c r="H43" s="441"/>
      <c r="I43" s="439" t="str">
        <f t="shared" si="0"/>
        <v xml:space="preserve">  </v>
      </c>
    </row>
    <row r="44" spans="1:9" ht="27.75" customHeight="1">
      <c r="A44" s="73"/>
      <c r="B44" s="298" t="s">
        <v>625</v>
      </c>
      <c r="C44" s="199" t="s">
        <v>626</v>
      </c>
      <c r="D44" s="299">
        <v>1033</v>
      </c>
      <c r="E44" s="301"/>
      <c r="F44" s="302"/>
      <c r="G44" s="302"/>
      <c r="H44" s="302"/>
      <c r="I44" s="201" t="str">
        <f t="shared" si="0"/>
        <v xml:space="preserve">  </v>
      </c>
    </row>
    <row r="45" spans="1:9" ht="20.100000000000001" customHeight="1">
      <c r="A45" s="73"/>
      <c r="B45" s="298">
        <v>562</v>
      </c>
      <c r="C45" s="199" t="s">
        <v>627</v>
      </c>
      <c r="D45" s="299">
        <v>1034</v>
      </c>
      <c r="E45" s="301"/>
      <c r="F45" s="302">
        <v>100</v>
      </c>
      <c r="G45" s="302">
        <v>100</v>
      </c>
      <c r="H45" s="302">
        <v>2</v>
      </c>
      <c r="I45" s="201">
        <f t="shared" si="0"/>
        <v>0.02</v>
      </c>
    </row>
    <row r="46" spans="1:9" ht="20.100000000000001" customHeight="1">
      <c r="A46" s="73"/>
      <c r="B46" s="298" t="s">
        <v>128</v>
      </c>
      <c r="C46" s="199" t="s">
        <v>628</v>
      </c>
      <c r="D46" s="299">
        <v>1035</v>
      </c>
      <c r="E46" s="301"/>
      <c r="F46" s="302"/>
      <c r="G46" s="302"/>
      <c r="H46" s="302"/>
      <c r="I46" s="201" t="str">
        <f t="shared" si="0"/>
        <v xml:space="preserve">  </v>
      </c>
    </row>
    <row r="47" spans="1:9" ht="20.100000000000001" customHeight="1">
      <c r="A47" s="73"/>
      <c r="B47" s="298" t="s">
        <v>629</v>
      </c>
      <c r="C47" s="199" t="s">
        <v>630</v>
      </c>
      <c r="D47" s="299">
        <v>1036</v>
      </c>
      <c r="E47" s="301"/>
      <c r="F47" s="302"/>
      <c r="G47" s="302"/>
      <c r="H47" s="302"/>
      <c r="I47" s="201" t="str">
        <f t="shared" si="0"/>
        <v xml:space="preserve">  </v>
      </c>
    </row>
    <row r="48" spans="1:9" ht="20.100000000000001" customHeight="1">
      <c r="A48" s="73"/>
      <c r="B48" s="298"/>
      <c r="C48" s="190" t="s">
        <v>631</v>
      </c>
      <c r="D48" s="299">
        <v>1037</v>
      </c>
      <c r="E48" s="301">
        <f>E36-E42</f>
        <v>695</v>
      </c>
      <c r="F48" s="302">
        <f>F36-F42</f>
        <v>500</v>
      </c>
      <c r="G48" s="302">
        <v>350</v>
      </c>
      <c r="H48" s="302">
        <f>H36-H42</f>
        <v>633</v>
      </c>
      <c r="I48" s="201">
        <f t="shared" si="0"/>
        <v>1.8085714285714285</v>
      </c>
    </row>
    <row r="49" spans="1:9" ht="20.100000000000001" customHeight="1">
      <c r="A49" s="73"/>
      <c r="B49" s="298"/>
      <c r="C49" s="190" t="s">
        <v>632</v>
      </c>
      <c r="D49" s="299">
        <v>1038</v>
      </c>
      <c r="E49" s="301"/>
      <c r="F49" s="302"/>
      <c r="G49" s="302"/>
      <c r="H49" s="302"/>
      <c r="I49" s="201" t="str">
        <f t="shared" si="0"/>
        <v xml:space="preserve">  </v>
      </c>
    </row>
    <row r="50" spans="1:9" ht="34.5" customHeight="1">
      <c r="A50" s="73"/>
      <c r="B50" s="298" t="s">
        <v>633</v>
      </c>
      <c r="C50" s="190" t="s">
        <v>634</v>
      </c>
      <c r="D50" s="299">
        <v>1039</v>
      </c>
      <c r="E50" s="301">
        <v>951</v>
      </c>
      <c r="F50" s="302">
        <v>100</v>
      </c>
      <c r="G50" s="302"/>
      <c r="H50" s="302">
        <v>7</v>
      </c>
      <c r="I50" s="201" t="str">
        <f t="shared" si="0"/>
        <v xml:space="preserve">  </v>
      </c>
    </row>
    <row r="51" spans="1:9" ht="35.25" customHeight="1">
      <c r="A51" s="73"/>
      <c r="B51" s="298" t="s">
        <v>635</v>
      </c>
      <c r="C51" s="190" t="s">
        <v>636</v>
      </c>
      <c r="D51" s="299">
        <v>1040</v>
      </c>
      <c r="E51" s="301">
        <v>2249</v>
      </c>
      <c r="F51" s="302">
        <v>300</v>
      </c>
      <c r="G51" s="302"/>
      <c r="H51" s="302"/>
      <c r="I51" s="201" t="str">
        <f t="shared" si="0"/>
        <v xml:space="preserve">  </v>
      </c>
    </row>
    <row r="52" spans="1:9" ht="20.100000000000001" customHeight="1">
      <c r="A52" s="73"/>
      <c r="B52" s="320">
        <v>67</v>
      </c>
      <c r="C52" s="321" t="s">
        <v>637</v>
      </c>
      <c r="D52" s="322">
        <v>1041</v>
      </c>
      <c r="E52" s="323">
        <v>649</v>
      </c>
      <c r="F52" s="324">
        <v>360</v>
      </c>
      <c r="G52" s="324">
        <v>300</v>
      </c>
      <c r="H52" s="324">
        <v>575</v>
      </c>
      <c r="I52" s="325">
        <f t="shared" si="0"/>
        <v>1.9166666666666667</v>
      </c>
    </row>
    <row r="53" spans="1:9" ht="20.100000000000001" customHeight="1">
      <c r="A53" s="73"/>
      <c r="B53" s="320">
        <v>57</v>
      </c>
      <c r="C53" s="321" t="s">
        <v>638</v>
      </c>
      <c r="D53" s="322">
        <v>1042</v>
      </c>
      <c r="E53" s="323">
        <v>996</v>
      </c>
      <c r="F53" s="324">
        <v>400</v>
      </c>
      <c r="G53" s="324">
        <v>350</v>
      </c>
      <c r="H53" s="324">
        <v>120</v>
      </c>
      <c r="I53" s="325">
        <f t="shared" si="0"/>
        <v>0.34285714285714286</v>
      </c>
    </row>
    <row r="54" spans="1:9" ht="20.100000000000001" customHeight="1">
      <c r="A54" s="73"/>
      <c r="B54" s="452"/>
      <c r="C54" s="326" t="s">
        <v>639</v>
      </c>
      <c r="D54" s="453">
        <v>1043</v>
      </c>
      <c r="E54" s="440">
        <f>E9+E36+E50+E52</f>
        <v>162974</v>
      </c>
      <c r="F54" s="436">
        <f>F9+F36+F50+F52</f>
        <v>169850</v>
      </c>
      <c r="G54" s="425">
        <v>133492</v>
      </c>
      <c r="H54" s="436">
        <f>H9+H36+H50+H52</f>
        <v>119846</v>
      </c>
      <c r="I54" s="438">
        <f t="shared" si="0"/>
        <v>0.89777664579150807</v>
      </c>
    </row>
    <row r="55" spans="1:9" ht="12" customHeight="1">
      <c r="A55" s="73"/>
      <c r="B55" s="452"/>
      <c r="C55" s="319" t="s">
        <v>640</v>
      </c>
      <c r="D55" s="453"/>
      <c r="E55" s="441"/>
      <c r="F55" s="437"/>
      <c r="G55" s="422"/>
      <c r="H55" s="437"/>
      <c r="I55" s="439" t="str">
        <f t="shared" si="0"/>
        <v xml:space="preserve">  </v>
      </c>
    </row>
    <row r="56" spans="1:9" ht="20.100000000000001" customHeight="1">
      <c r="A56" s="73"/>
      <c r="B56" s="452"/>
      <c r="C56" s="326" t="s">
        <v>641</v>
      </c>
      <c r="D56" s="453">
        <v>1044</v>
      </c>
      <c r="E56" s="440">
        <f>E22+E42+E51+E53</f>
        <v>157324</v>
      </c>
      <c r="F56" s="436">
        <f>F22+F42+F51+F53</f>
        <v>169584</v>
      </c>
      <c r="G56" s="425">
        <v>129229</v>
      </c>
      <c r="H56" s="436">
        <f>H22+H42+H53</f>
        <v>119695</v>
      </c>
      <c r="I56" s="438">
        <f t="shared" si="0"/>
        <v>0.92622398997129129</v>
      </c>
    </row>
    <row r="57" spans="1:9" ht="13.5" customHeight="1">
      <c r="A57" s="73"/>
      <c r="B57" s="452"/>
      <c r="C57" s="319" t="s">
        <v>642</v>
      </c>
      <c r="D57" s="453"/>
      <c r="E57" s="441"/>
      <c r="F57" s="437"/>
      <c r="G57" s="422"/>
      <c r="H57" s="437"/>
      <c r="I57" s="439" t="str">
        <f t="shared" si="0"/>
        <v xml:space="preserve">  </v>
      </c>
    </row>
    <row r="58" spans="1:9" ht="20.100000000000001" customHeight="1">
      <c r="A58" s="73"/>
      <c r="B58" s="298"/>
      <c r="C58" s="190" t="s">
        <v>643</v>
      </c>
      <c r="D58" s="299">
        <v>1045</v>
      </c>
      <c r="E58" s="301">
        <f>E54-E56</f>
        <v>5650</v>
      </c>
      <c r="F58" s="302">
        <f>F54-F56</f>
        <v>266</v>
      </c>
      <c r="G58" s="302">
        <v>4263</v>
      </c>
      <c r="H58" s="302">
        <f>H54-H56</f>
        <v>151</v>
      </c>
      <c r="I58" s="201">
        <f t="shared" si="0"/>
        <v>3.5421064977715223E-2</v>
      </c>
    </row>
    <row r="59" spans="1:9" ht="20.100000000000001" customHeight="1">
      <c r="A59" s="73"/>
      <c r="B59" s="298"/>
      <c r="C59" s="190" t="s">
        <v>644</v>
      </c>
      <c r="D59" s="299">
        <v>1046</v>
      </c>
      <c r="E59" s="301"/>
      <c r="F59" s="302"/>
      <c r="G59" s="302"/>
      <c r="H59" s="302"/>
      <c r="I59" s="201" t="str">
        <f t="shared" si="0"/>
        <v xml:space="preserve">  </v>
      </c>
    </row>
    <row r="60" spans="1:9" ht="41.25" customHeight="1">
      <c r="A60" s="73"/>
      <c r="B60" s="298" t="s">
        <v>93</v>
      </c>
      <c r="C60" s="190" t="s">
        <v>645</v>
      </c>
      <c r="D60" s="299">
        <v>1047</v>
      </c>
      <c r="E60" s="301"/>
      <c r="F60" s="302"/>
      <c r="G60" s="302"/>
      <c r="H60" s="302"/>
      <c r="I60" s="201" t="str">
        <f t="shared" si="0"/>
        <v xml:space="preserve">  </v>
      </c>
    </row>
    <row r="61" spans="1:9" ht="45" customHeight="1">
      <c r="A61" s="73"/>
      <c r="B61" s="298" t="s">
        <v>646</v>
      </c>
      <c r="C61" s="190" t="s">
        <v>647</v>
      </c>
      <c r="D61" s="299">
        <v>1048</v>
      </c>
      <c r="E61" s="301"/>
      <c r="F61" s="302"/>
      <c r="G61" s="200"/>
      <c r="H61" s="302"/>
      <c r="I61" s="201" t="str">
        <f t="shared" si="0"/>
        <v xml:space="preserve">  </v>
      </c>
    </row>
    <row r="62" spans="1:9" ht="20.100000000000001" customHeight="1">
      <c r="A62" s="73"/>
      <c r="B62" s="454"/>
      <c r="C62" s="195" t="s">
        <v>648</v>
      </c>
      <c r="D62" s="455">
        <v>1049</v>
      </c>
      <c r="E62" s="456">
        <f>E58</f>
        <v>5650</v>
      </c>
      <c r="F62" s="448">
        <f>F58</f>
        <v>266</v>
      </c>
      <c r="G62" s="427">
        <v>4263</v>
      </c>
      <c r="H62" s="450">
        <f>H58</f>
        <v>151</v>
      </c>
      <c r="I62" s="446">
        <f t="shared" si="0"/>
        <v>3.5421064977715223E-2</v>
      </c>
    </row>
    <row r="63" spans="1:9" ht="12.75" customHeight="1">
      <c r="A63" s="73"/>
      <c r="B63" s="454"/>
      <c r="C63" s="196" t="s">
        <v>669</v>
      </c>
      <c r="D63" s="455"/>
      <c r="E63" s="457"/>
      <c r="F63" s="449"/>
      <c r="G63" s="428"/>
      <c r="H63" s="451"/>
      <c r="I63" s="447" t="str">
        <f t="shared" si="0"/>
        <v xml:space="preserve">  </v>
      </c>
    </row>
    <row r="64" spans="1:9" ht="20.100000000000001" customHeight="1">
      <c r="A64" s="73"/>
      <c r="B64" s="454"/>
      <c r="C64" s="195" t="s">
        <v>649</v>
      </c>
      <c r="D64" s="455">
        <v>1050</v>
      </c>
      <c r="E64" s="456"/>
      <c r="F64" s="448"/>
      <c r="G64" s="431"/>
      <c r="H64" s="448">
        <f>H59</f>
        <v>0</v>
      </c>
      <c r="I64" s="444" t="str">
        <f t="shared" si="0"/>
        <v xml:space="preserve">  </v>
      </c>
    </row>
    <row r="65" spans="1:9" ht="14.25" customHeight="1">
      <c r="A65" s="73"/>
      <c r="B65" s="454"/>
      <c r="C65" s="196" t="s">
        <v>650</v>
      </c>
      <c r="D65" s="455"/>
      <c r="E65" s="457"/>
      <c r="F65" s="449"/>
      <c r="G65" s="432"/>
      <c r="H65" s="449"/>
      <c r="I65" s="445" t="str">
        <f t="shared" si="0"/>
        <v xml:space="preserve">  </v>
      </c>
    </row>
    <row r="66" spans="1:9" ht="20.100000000000001" customHeight="1">
      <c r="A66" s="73"/>
      <c r="B66" s="298"/>
      <c r="C66" s="190" t="s">
        <v>651</v>
      </c>
      <c r="D66" s="299"/>
      <c r="E66" s="301"/>
      <c r="F66" s="302"/>
      <c r="G66" s="200"/>
      <c r="H66" s="302"/>
      <c r="I66" s="201" t="str">
        <f t="shared" si="0"/>
        <v xml:space="preserve">  </v>
      </c>
    </row>
    <row r="67" spans="1:9" ht="20.100000000000001" customHeight="1">
      <c r="A67" s="73"/>
      <c r="B67" s="298">
        <v>721</v>
      </c>
      <c r="C67" s="199" t="s">
        <v>652</v>
      </c>
      <c r="D67" s="299">
        <v>1051</v>
      </c>
      <c r="E67" s="301">
        <v>1224</v>
      </c>
      <c r="F67" s="302"/>
      <c r="G67" s="200"/>
      <c r="H67" s="200">
        <v>816</v>
      </c>
      <c r="I67" s="201" t="str">
        <f t="shared" si="0"/>
        <v xml:space="preserve">  </v>
      </c>
    </row>
    <row r="68" spans="1:9" ht="20.100000000000001" customHeight="1">
      <c r="A68" s="73"/>
      <c r="B68" s="298" t="s">
        <v>653</v>
      </c>
      <c r="C68" s="199" t="s">
        <v>654</v>
      </c>
      <c r="D68" s="299">
        <v>1052</v>
      </c>
      <c r="E68" s="301">
        <v>77</v>
      </c>
      <c r="F68" s="302"/>
      <c r="G68" s="200"/>
      <c r="H68" s="302"/>
      <c r="I68" s="201" t="str">
        <f t="shared" si="0"/>
        <v xml:space="preserve">  </v>
      </c>
    </row>
    <row r="69" spans="1:9" ht="20.100000000000001" customHeight="1">
      <c r="A69" s="73"/>
      <c r="B69" s="298" t="s">
        <v>655</v>
      </c>
      <c r="C69" s="199" t="s">
        <v>656</v>
      </c>
      <c r="D69" s="299">
        <v>1053</v>
      </c>
      <c r="E69" s="301"/>
      <c r="F69" s="302"/>
      <c r="G69" s="200"/>
      <c r="H69" s="302"/>
      <c r="I69" s="201" t="str">
        <f t="shared" si="0"/>
        <v xml:space="preserve">  </v>
      </c>
    </row>
    <row r="70" spans="1:9" ht="20.100000000000001" customHeight="1">
      <c r="A70" s="73"/>
      <c r="B70" s="298">
        <v>723</v>
      </c>
      <c r="C70" s="190" t="s">
        <v>657</v>
      </c>
      <c r="D70" s="299">
        <v>1054</v>
      </c>
      <c r="E70" s="301"/>
      <c r="F70" s="302"/>
      <c r="G70" s="200"/>
      <c r="H70" s="302"/>
      <c r="I70" s="201" t="str">
        <f t="shared" si="0"/>
        <v xml:space="preserve">  </v>
      </c>
    </row>
    <row r="71" spans="1:9" ht="20.100000000000001" customHeight="1">
      <c r="A71" s="73"/>
      <c r="B71" s="452"/>
      <c r="C71" s="326" t="s">
        <v>658</v>
      </c>
      <c r="D71" s="453">
        <v>1055</v>
      </c>
      <c r="E71" s="440">
        <v>4349</v>
      </c>
      <c r="F71" s="436">
        <f>F62</f>
        <v>266</v>
      </c>
      <c r="G71" s="425">
        <v>4263</v>
      </c>
      <c r="H71" s="436"/>
      <c r="I71" s="438">
        <f t="shared" si="0"/>
        <v>0</v>
      </c>
    </row>
    <row r="72" spans="1:9" ht="14.25" customHeight="1">
      <c r="A72" s="73"/>
      <c r="B72" s="452"/>
      <c r="C72" s="319" t="s">
        <v>659</v>
      </c>
      <c r="D72" s="453"/>
      <c r="E72" s="441"/>
      <c r="F72" s="437"/>
      <c r="G72" s="422"/>
      <c r="H72" s="437"/>
      <c r="I72" s="439" t="str">
        <f t="shared" si="0"/>
        <v xml:space="preserve">  </v>
      </c>
    </row>
    <row r="73" spans="1:9" ht="20.100000000000001" customHeight="1">
      <c r="A73" s="73"/>
      <c r="B73" s="452"/>
      <c r="C73" s="326" t="s">
        <v>660</v>
      </c>
      <c r="D73" s="453">
        <v>1056</v>
      </c>
      <c r="E73" s="440"/>
      <c r="F73" s="436"/>
      <c r="G73" s="429"/>
      <c r="H73" s="442">
        <f>H67-H62</f>
        <v>665</v>
      </c>
      <c r="I73" s="438" t="str">
        <f t="shared" si="0"/>
        <v xml:space="preserve">  </v>
      </c>
    </row>
    <row r="74" spans="1:9" ht="14.25" customHeight="1">
      <c r="A74" s="73"/>
      <c r="B74" s="452"/>
      <c r="C74" s="319" t="s">
        <v>661</v>
      </c>
      <c r="D74" s="453"/>
      <c r="E74" s="441"/>
      <c r="F74" s="437"/>
      <c r="G74" s="430"/>
      <c r="H74" s="443"/>
      <c r="I74" s="439" t="str">
        <f t="shared" si="0"/>
        <v xml:space="preserve">  </v>
      </c>
    </row>
    <row r="75" spans="1:9" ht="20.100000000000001" customHeight="1">
      <c r="A75" s="73"/>
      <c r="B75" s="298"/>
      <c r="C75" s="199" t="s">
        <v>662</v>
      </c>
      <c r="D75" s="299">
        <v>1057</v>
      </c>
      <c r="E75" s="301"/>
      <c r="F75" s="302"/>
      <c r="G75" s="200"/>
      <c r="H75" s="302"/>
      <c r="I75" s="201" t="str">
        <f t="shared" ref="I75:I81" si="1">IFERROR(H75/G75,"  ")</f>
        <v xml:space="preserve">  </v>
      </c>
    </row>
    <row r="76" spans="1:9" ht="20.100000000000001" customHeight="1">
      <c r="A76" s="73"/>
      <c r="B76" s="298"/>
      <c r="C76" s="199" t="s">
        <v>663</v>
      </c>
      <c r="D76" s="299">
        <v>1058</v>
      </c>
      <c r="E76" s="301"/>
      <c r="F76" s="302"/>
      <c r="G76" s="200"/>
      <c r="H76" s="302"/>
      <c r="I76" s="201" t="str">
        <f t="shared" si="1"/>
        <v xml:space="preserve">  </v>
      </c>
    </row>
    <row r="77" spans="1:9" ht="20.100000000000001" customHeight="1">
      <c r="A77" s="73"/>
      <c r="B77" s="298"/>
      <c r="C77" s="199" t="s">
        <v>664</v>
      </c>
      <c r="D77" s="299">
        <v>1059</v>
      </c>
      <c r="E77" s="301"/>
      <c r="F77" s="302"/>
      <c r="G77" s="200"/>
      <c r="H77" s="302"/>
      <c r="I77" s="201" t="str">
        <f t="shared" si="1"/>
        <v xml:space="preserve">  </v>
      </c>
    </row>
    <row r="78" spans="1:9" ht="20.100000000000001" customHeight="1">
      <c r="A78" s="73"/>
      <c r="B78" s="298"/>
      <c r="C78" s="199" t="s">
        <v>665</v>
      </c>
      <c r="D78" s="299">
        <v>1060</v>
      </c>
      <c r="E78" s="301"/>
      <c r="F78" s="302"/>
      <c r="G78" s="200"/>
      <c r="H78" s="302"/>
      <c r="I78" s="201" t="str">
        <f t="shared" si="1"/>
        <v xml:space="preserve">  </v>
      </c>
    </row>
    <row r="79" spans="1:9" ht="20.100000000000001" customHeight="1">
      <c r="A79" s="73"/>
      <c r="B79" s="298"/>
      <c r="C79" s="199" t="s">
        <v>666</v>
      </c>
      <c r="D79" s="299"/>
      <c r="E79" s="301"/>
      <c r="F79" s="302"/>
      <c r="G79" s="200"/>
      <c r="H79" s="302"/>
      <c r="I79" s="201" t="str">
        <f t="shared" si="1"/>
        <v xml:space="preserve">  </v>
      </c>
    </row>
    <row r="80" spans="1:9" ht="20.100000000000001" customHeight="1">
      <c r="A80" s="73"/>
      <c r="B80" s="298"/>
      <c r="C80" s="199" t="s">
        <v>667</v>
      </c>
      <c r="D80" s="299">
        <v>1061</v>
      </c>
      <c r="E80" s="301"/>
      <c r="F80" s="302"/>
      <c r="G80" s="200"/>
      <c r="H80" s="302"/>
      <c r="I80" s="201" t="str">
        <f t="shared" si="1"/>
        <v xml:space="preserve">  </v>
      </c>
    </row>
    <row r="81" spans="1:9" ht="20.100000000000001" customHeight="1" thickBot="1">
      <c r="A81" s="73"/>
      <c r="B81" s="209"/>
      <c r="C81" s="300" t="s">
        <v>668</v>
      </c>
      <c r="D81" s="297">
        <v>1062</v>
      </c>
      <c r="E81" s="303"/>
      <c r="F81" s="304"/>
      <c r="G81" s="292"/>
      <c r="H81" s="304"/>
      <c r="I81" s="207" t="str">
        <f t="shared" si="1"/>
        <v xml:space="preserve">  </v>
      </c>
    </row>
    <row r="82" spans="1:9">
      <c r="B82" s="223"/>
      <c r="G82" s="13"/>
      <c r="H82" s="13"/>
      <c r="I82" s="13"/>
    </row>
    <row r="83" spans="1:9">
      <c r="B83" s="177" t="s">
        <v>575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63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H73:H74"/>
    <mergeCell ref="I73:I74"/>
    <mergeCell ref="I64:I65"/>
    <mergeCell ref="I62:I63"/>
    <mergeCell ref="I71:I72"/>
    <mergeCell ref="H64:H65"/>
    <mergeCell ref="H62:H63"/>
    <mergeCell ref="H71:H72"/>
    <mergeCell ref="H56:H57"/>
    <mergeCell ref="I56:I57"/>
    <mergeCell ref="H36:H37"/>
    <mergeCell ref="I36:I37"/>
    <mergeCell ref="I42:I43"/>
    <mergeCell ref="H42:H43"/>
    <mergeCell ref="H54:H55"/>
    <mergeCell ref="I54:I55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workbookViewId="0">
      <selection activeCell="E8" sqref="E8"/>
    </sheetView>
  </sheetViews>
  <sheetFormatPr defaultRowHeight="15.75"/>
  <cols>
    <col min="1" max="1" width="1.5703125" style="177" customWidth="1"/>
    <col min="2" max="2" width="21.7109375" style="177" customWidth="1"/>
    <col min="3" max="3" width="45.7109375" style="177" customWidth="1"/>
    <col min="4" max="4" width="7.5703125" style="177" customWidth="1"/>
    <col min="5" max="8" width="18.28515625" style="59" customWidth="1"/>
    <col min="9" max="9" width="16.5703125" style="177" customWidth="1"/>
    <col min="10" max="256" width="9.140625" style="177"/>
    <col min="257" max="257" width="2.7109375" style="177" customWidth="1"/>
    <col min="258" max="258" width="21.7109375" style="177" customWidth="1"/>
    <col min="259" max="259" width="45.7109375" style="177" customWidth="1"/>
    <col min="260" max="260" width="7.5703125" style="177" customWidth="1"/>
    <col min="261" max="264" width="15.7109375" style="177" customWidth="1"/>
    <col min="265" max="512" width="9.140625" style="177"/>
    <col min="513" max="513" width="2.7109375" style="177" customWidth="1"/>
    <col min="514" max="514" width="21.7109375" style="177" customWidth="1"/>
    <col min="515" max="515" width="45.7109375" style="177" customWidth="1"/>
    <col min="516" max="516" width="7.5703125" style="177" customWidth="1"/>
    <col min="517" max="520" width="15.7109375" style="177" customWidth="1"/>
    <col min="521" max="768" width="9.140625" style="177"/>
    <col min="769" max="769" width="2.7109375" style="177" customWidth="1"/>
    <col min="770" max="770" width="21.7109375" style="177" customWidth="1"/>
    <col min="771" max="771" width="45.7109375" style="177" customWidth="1"/>
    <col min="772" max="772" width="7.5703125" style="177" customWidth="1"/>
    <col min="773" max="776" width="15.7109375" style="177" customWidth="1"/>
    <col min="777" max="1024" width="9.140625" style="177"/>
    <col min="1025" max="1025" width="2.7109375" style="177" customWidth="1"/>
    <col min="1026" max="1026" width="21.7109375" style="177" customWidth="1"/>
    <col min="1027" max="1027" width="45.7109375" style="177" customWidth="1"/>
    <col min="1028" max="1028" width="7.5703125" style="177" customWidth="1"/>
    <col min="1029" max="1032" width="15.7109375" style="177" customWidth="1"/>
    <col min="1033" max="1280" width="9.140625" style="177"/>
    <col min="1281" max="1281" width="2.7109375" style="177" customWidth="1"/>
    <col min="1282" max="1282" width="21.7109375" style="177" customWidth="1"/>
    <col min="1283" max="1283" width="45.7109375" style="177" customWidth="1"/>
    <col min="1284" max="1284" width="7.5703125" style="177" customWidth="1"/>
    <col min="1285" max="1288" width="15.7109375" style="177" customWidth="1"/>
    <col min="1289" max="1536" width="9.140625" style="177"/>
    <col min="1537" max="1537" width="2.7109375" style="177" customWidth="1"/>
    <col min="1538" max="1538" width="21.7109375" style="177" customWidth="1"/>
    <col min="1539" max="1539" width="45.7109375" style="177" customWidth="1"/>
    <col min="1540" max="1540" width="7.5703125" style="177" customWidth="1"/>
    <col min="1541" max="1544" width="15.7109375" style="177" customWidth="1"/>
    <col min="1545" max="1792" width="9.140625" style="177"/>
    <col min="1793" max="1793" width="2.7109375" style="177" customWidth="1"/>
    <col min="1794" max="1794" width="21.7109375" style="177" customWidth="1"/>
    <col min="1795" max="1795" width="45.7109375" style="177" customWidth="1"/>
    <col min="1796" max="1796" width="7.5703125" style="177" customWidth="1"/>
    <col min="1797" max="1800" width="15.7109375" style="177" customWidth="1"/>
    <col min="1801" max="2048" width="9.140625" style="177"/>
    <col min="2049" max="2049" width="2.7109375" style="177" customWidth="1"/>
    <col min="2050" max="2050" width="21.7109375" style="177" customWidth="1"/>
    <col min="2051" max="2051" width="45.7109375" style="177" customWidth="1"/>
    <col min="2052" max="2052" width="7.5703125" style="177" customWidth="1"/>
    <col min="2053" max="2056" width="15.7109375" style="177" customWidth="1"/>
    <col min="2057" max="2304" width="9.140625" style="177"/>
    <col min="2305" max="2305" width="2.7109375" style="177" customWidth="1"/>
    <col min="2306" max="2306" width="21.7109375" style="177" customWidth="1"/>
    <col min="2307" max="2307" width="45.7109375" style="177" customWidth="1"/>
    <col min="2308" max="2308" width="7.5703125" style="177" customWidth="1"/>
    <col min="2309" max="2312" width="15.7109375" style="177" customWidth="1"/>
    <col min="2313" max="2560" width="9.140625" style="177"/>
    <col min="2561" max="2561" width="2.7109375" style="177" customWidth="1"/>
    <col min="2562" max="2562" width="21.7109375" style="177" customWidth="1"/>
    <col min="2563" max="2563" width="45.7109375" style="177" customWidth="1"/>
    <col min="2564" max="2564" width="7.5703125" style="177" customWidth="1"/>
    <col min="2565" max="2568" width="15.7109375" style="177" customWidth="1"/>
    <col min="2569" max="2816" width="9.140625" style="177"/>
    <col min="2817" max="2817" width="2.7109375" style="177" customWidth="1"/>
    <col min="2818" max="2818" width="21.7109375" style="177" customWidth="1"/>
    <col min="2819" max="2819" width="45.7109375" style="177" customWidth="1"/>
    <col min="2820" max="2820" width="7.5703125" style="177" customWidth="1"/>
    <col min="2821" max="2824" width="15.7109375" style="177" customWidth="1"/>
    <col min="2825" max="3072" width="9.140625" style="177"/>
    <col min="3073" max="3073" width="2.7109375" style="177" customWidth="1"/>
    <col min="3074" max="3074" width="21.7109375" style="177" customWidth="1"/>
    <col min="3075" max="3075" width="45.7109375" style="177" customWidth="1"/>
    <col min="3076" max="3076" width="7.5703125" style="177" customWidth="1"/>
    <col min="3077" max="3080" width="15.7109375" style="177" customWidth="1"/>
    <col min="3081" max="3328" width="9.140625" style="177"/>
    <col min="3329" max="3329" width="2.7109375" style="177" customWidth="1"/>
    <col min="3330" max="3330" width="21.7109375" style="177" customWidth="1"/>
    <col min="3331" max="3331" width="45.7109375" style="177" customWidth="1"/>
    <col min="3332" max="3332" width="7.5703125" style="177" customWidth="1"/>
    <col min="3333" max="3336" width="15.7109375" style="177" customWidth="1"/>
    <col min="3337" max="3584" width="9.140625" style="177"/>
    <col min="3585" max="3585" width="2.7109375" style="177" customWidth="1"/>
    <col min="3586" max="3586" width="21.7109375" style="177" customWidth="1"/>
    <col min="3587" max="3587" width="45.7109375" style="177" customWidth="1"/>
    <col min="3588" max="3588" width="7.5703125" style="177" customWidth="1"/>
    <col min="3589" max="3592" width="15.7109375" style="177" customWidth="1"/>
    <col min="3593" max="3840" width="9.140625" style="177"/>
    <col min="3841" max="3841" width="2.7109375" style="177" customWidth="1"/>
    <col min="3842" max="3842" width="21.7109375" style="177" customWidth="1"/>
    <col min="3843" max="3843" width="45.7109375" style="177" customWidth="1"/>
    <col min="3844" max="3844" width="7.5703125" style="177" customWidth="1"/>
    <col min="3845" max="3848" width="15.7109375" style="177" customWidth="1"/>
    <col min="3849" max="4096" width="9.140625" style="177"/>
    <col min="4097" max="4097" width="2.7109375" style="177" customWidth="1"/>
    <col min="4098" max="4098" width="21.7109375" style="177" customWidth="1"/>
    <col min="4099" max="4099" width="45.7109375" style="177" customWidth="1"/>
    <col min="4100" max="4100" width="7.5703125" style="177" customWidth="1"/>
    <col min="4101" max="4104" width="15.7109375" style="177" customWidth="1"/>
    <col min="4105" max="4352" width="9.140625" style="177"/>
    <col min="4353" max="4353" width="2.7109375" style="177" customWidth="1"/>
    <col min="4354" max="4354" width="21.7109375" style="177" customWidth="1"/>
    <col min="4355" max="4355" width="45.7109375" style="177" customWidth="1"/>
    <col min="4356" max="4356" width="7.5703125" style="177" customWidth="1"/>
    <col min="4357" max="4360" width="15.7109375" style="177" customWidth="1"/>
    <col min="4361" max="4608" width="9.140625" style="177"/>
    <col min="4609" max="4609" width="2.7109375" style="177" customWidth="1"/>
    <col min="4610" max="4610" width="21.7109375" style="177" customWidth="1"/>
    <col min="4611" max="4611" width="45.7109375" style="177" customWidth="1"/>
    <col min="4612" max="4612" width="7.5703125" style="177" customWidth="1"/>
    <col min="4613" max="4616" width="15.7109375" style="177" customWidth="1"/>
    <col min="4617" max="4864" width="9.140625" style="177"/>
    <col min="4865" max="4865" width="2.7109375" style="177" customWidth="1"/>
    <col min="4866" max="4866" width="21.7109375" style="177" customWidth="1"/>
    <col min="4867" max="4867" width="45.7109375" style="177" customWidth="1"/>
    <col min="4868" max="4868" width="7.5703125" style="177" customWidth="1"/>
    <col min="4869" max="4872" width="15.7109375" style="177" customWidth="1"/>
    <col min="4873" max="5120" width="9.140625" style="177"/>
    <col min="5121" max="5121" width="2.7109375" style="177" customWidth="1"/>
    <col min="5122" max="5122" width="21.7109375" style="177" customWidth="1"/>
    <col min="5123" max="5123" width="45.7109375" style="177" customWidth="1"/>
    <col min="5124" max="5124" width="7.5703125" style="177" customWidth="1"/>
    <col min="5125" max="5128" width="15.7109375" style="177" customWidth="1"/>
    <col min="5129" max="5376" width="9.140625" style="177"/>
    <col min="5377" max="5377" width="2.7109375" style="177" customWidth="1"/>
    <col min="5378" max="5378" width="21.7109375" style="177" customWidth="1"/>
    <col min="5379" max="5379" width="45.7109375" style="177" customWidth="1"/>
    <col min="5380" max="5380" width="7.5703125" style="177" customWidth="1"/>
    <col min="5381" max="5384" width="15.7109375" style="177" customWidth="1"/>
    <col min="5385" max="5632" width="9.140625" style="177"/>
    <col min="5633" max="5633" width="2.7109375" style="177" customWidth="1"/>
    <col min="5634" max="5634" width="21.7109375" style="177" customWidth="1"/>
    <col min="5635" max="5635" width="45.7109375" style="177" customWidth="1"/>
    <col min="5636" max="5636" width="7.5703125" style="177" customWidth="1"/>
    <col min="5637" max="5640" width="15.7109375" style="177" customWidth="1"/>
    <col min="5641" max="5888" width="9.140625" style="177"/>
    <col min="5889" max="5889" width="2.7109375" style="177" customWidth="1"/>
    <col min="5890" max="5890" width="21.7109375" style="177" customWidth="1"/>
    <col min="5891" max="5891" width="45.7109375" style="177" customWidth="1"/>
    <col min="5892" max="5892" width="7.5703125" style="177" customWidth="1"/>
    <col min="5893" max="5896" width="15.7109375" style="177" customWidth="1"/>
    <col min="5897" max="6144" width="9.140625" style="177"/>
    <col min="6145" max="6145" width="2.7109375" style="177" customWidth="1"/>
    <col min="6146" max="6146" width="21.7109375" style="177" customWidth="1"/>
    <col min="6147" max="6147" width="45.7109375" style="177" customWidth="1"/>
    <col min="6148" max="6148" width="7.5703125" style="177" customWidth="1"/>
    <col min="6149" max="6152" width="15.7109375" style="177" customWidth="1"/>
    <col min="6153" max="6400" width="9.140625" style="177"/>
    <col min="6401" max="6401" width="2.7109375" style="177" customWidth="1"/>
    <col min="6402" max="6402" width="21.7109375" style="177" customWidth="1"/>
    <col min="6403" max="6403" width="45.7109375" style="177" customWidth="1"/>
    <col min="6404" max="6404" width="7.5703125" style="177" customWidth="1"/>
    <col min="6405" max="6408" width="15.7109375" style="177" customWidth="1"/>
    <col min="6409" max="6656" width="9.140625" style="177"/>
    <col min="6657" max="6657" width="2.7109375" style="177" customWidth="1"/>
    <col min="6658" max="6658" width="21.7109375" style="177" customWidth="1"/>
    <col min="6659" max="6659" width="45.7109375" style="177" customWidth="1"/>
    <col min="6660" max="6660" width="7.5703125" style="177" customWidth="1"/>
    <col min="6661" max="6664" width="15.7109375" style="177" customWidth="1"/>
    <col min="6665" max="6912" width="9.140625" style="177"/>
    <col min="6913" max="6913" width="2.7109375" style="177" customWidth="1"/>
    <col min="6914" max="6914" width="21.7109375" style="177" customWidth="1"/>
    <col min="6915" max="6915" width="45.7109375" style="177" customWidth="1"/>
    <col min="6916" max="6916" width="7.5703125" style="177" customWidth="1"/>
    <col min="6917" max="6920" width="15.7109375" style="177" customWidth="1"/>
    <col min="6921" max="7168" width="9.140625" style="177"/>
    <col min="7169" max="7169" width="2.7109375" style="177" customWidth="1"/>
    <col min="7170" max="7170" width="21.7109375" style="177" customWidth="1"/>
    <col min="7171" max="7171" width="45.7109375" style="177" customWidth="1"/>
    <col min="7172" max="7172" width="7.5703125" style="177" customWidth="1"/>
    <col min="7173" max="7176" width="15.7109375" style="177" customWidth="1"/>
    <col min="7177" max="7424" width="9.140625" style="177"/>
    <col min="7425" max="7425" width="2.7109375" style="177" customWidth="1"/>
    <col min="7426" max="7426" width="21.7109375" style="177" customWidth="1"/>
    <col min="7427" max="7427" width="45.7109375" style="177" customWidth="1"/>
    <col min="7428" max="7428" width="7.5703125" style="177" customWidth="1"/>
    <col min="7429" max="7432" width="15.7109375" style="177" customWidth="1"/>
    <col min="7433" max="7680" width="9.140625" style="177"/>
    <col min="7681" max="7681" width="2.7109375" style="177" customWidth="1"/>
    <col min="7682" max="7682" width="21.7109375" style="177" customWidth="1"/>
    <col min="7683" max="7683" width="45.7109375" style="177" customWidth="1"/>
    <col min="7684" max="7684" width="7.5703125" style="177" customWidth="1"/>
    <col min="7685" max="7688" width="15.7109375" style="177" customWidth="1"/>
    <col min="7689" max="7936" width="9.140625" style="177"/>
    <col min="7937" max="7937" width="2.7109375" style="177" customWidth="1"/>
    <col min="7938" max="7938" width="21.7109375" style="177" customWidth="1"/>
    <col min="7939" max="7939" width="45.7109375" style="177" customWidth="1"/>
    <col min="7940" max="7940" width="7.5703125" style="177" customWidth="1"/>
    <col min="7941" max="7944" width="15.7109375" style="177" customWidth="1"/>
    <col min="7945" max="8192" width="9.140625" style="177"/>
    <col min="8193" max="8193" width="2.7109375" style="177" customWidth="1"/>
    <col min="8194" max="8194" width="21.7109375" style="177" customWidth="1"/>
    <col min="8195" max="8195" width="45.7109375" style="177" customWidth="1"/>
    <col min="8196" max="8196" width="7.5703125" style="177" customWidth="1"/>
    <col min="8197" max="8200" width="15.7109375" style="177" customWidth="1"/>
    <col min="8201" max="8448" width="9.140625" style="177"/>
    <col min="8449" max="8449" width="2.7109375" style="177" customWidth="1"/>
    <col min="8450" max="8450" width="21.7109375" style="177" customWidth="1"/>
    <col min="8451" max="8451" width="45.7109375" style="177" customWidth="1"/>
    <col min="8452" max="8452" width="7.5703125" style="177" customWidth="1"/>
    <col min="8453" max="8456" width="15.7109375" style="177" customWidth="1"/>
    <col min="8457" max="8704" width="9.140625" style="177"/>
    <col min="8705" max="8705" width="2.7109375" style="177" customWidth="1"/>
    <col min="8706" max="8706" width="21.7109375" style="177" customWidth="1"/>
    <col min="8707" max="8707" width="45.7109375" style="177" customWidth="1"/>
    <col min="8708" max="8708" width="7.5703125" style="177" customWidth="1"/>
    <col min="8709" max="8712" width="15.7109375" style="177" customWidth="1"/>
    <col min="8713" max="8960" width="9.140625" style="177"/>
    <col min="8961" max="8961" width="2.7109375" style="177" customWidth="1"/>
    <col min="8962" max="8962" width="21.7109375" style="177" customWidth="1"/>
    <col min="8963" max="8963" width="45.7109375" style="177" customWidth="1"/>
    <col min="8964" max="8964" width="7.5703125" style="177" customWidth="1"/>
    <col min="8965" max="8968" width="15.7109375" style="177" customWidth="1"/>
    <col min="8969" max="9216" width="9.140625" style="177"/>
    <col min="9217" max="9217" width="2.7109375" style="177" customWidth="1"/>
    <col min="9218" max="9218" width="21.7109375" style="177" customWidth="1"/>
    <col min="9219" max="9219" width="45.7109375" style="177" customWidth="1"/>
    <col min="9220" max="9220" width="7.5703125" style="177" customWidth="1"/>
    <col min="9221" max="9224" width="15.7109375" style="177" customWidth="1"/>
    <col min="9225" max="9472" width="9.140625" style="177"/>
    <col min="9473" max="9473" width="2.7109375" style="177" customWidth="1"/>
    <col min="9474" max="9474" width="21.7109375" style="177" customWidth="1"/>
    <col min="9475" max="9475" width="45.7109375" style="177" customWidth="1"/>
    <col min="9476" max="9476" width="7.5703125" style="177" customWidth="1"/>
    <col min="9477" max="9480" width="15.7109375" style="177" customWidth="1"/>
    <col min="9481" max="9728" width="9.140625" style="177"/>
    <col min="9729" max="9729" width="2.7109375" style="177" customWidth="1"/>
    <col min="9730" max="9730" width="21.7109375" style="177" customWidth="1"/>
    <col min="9731" max="9731" width="45.7109375" style="177" customWidth="1"/>
    <col min="9732" max="9732" width="7.5703125" style="177" customWidth="1"/>
    <col min="9733" max="9736" width="15.7109375" style="177" customWidth="1"/>
    <col min="9737" max="9984" width="9.140625" style="177"/>
    <col min="9985" max="9985" width="2.7109375" style="177" customWidth="1"/>
    <col min="9986" max="9986" width="21.7109375" style="177" customWidth="1"/>
    <col min="9987" max="9987" width="45.7109375" style="177" customWidth="1"/>
    <col min="9988" max="9988" width="7.5703125" style="177" customWidth="1"/>
    <col min="9989" max="9992" width="15.7109375" style="177" customWidth="1"/>
    <col min="9993" max="10240" width="9.140625" style="177"/>
    <col min="10241" max="10241" width="2.7109375" style="177" customWidth="1"/>
    <col min="10242" max="10242" width="21.7109375" style="177" customWidth="1"/>
    <col min="10243" max="10243" width="45.7109375" style="177" customWidth="1"/>
    <col min="10244" max="10244" width="7.5703125" style="177" customWidth="1"/>
    <col min="10245" max="10248" width="15.7109375" style="177" customWidth="1"/>
    <col min="10249" max="10496" width="9.140625" style="177"/>
    <col min="10497" max="10497" width="2.7109375" style="177" customWidth="1"/>
    <col min="10498" max="10498" width="21.7109375" style="177" customWidth="1"/>
    <col min="10499" max="10499" width="45.7109375" style="177" customWidth="1"/>
    <col min="10500" max="10500" width="7.5703125" style="177" customWidth="1"/>
    <col min="10501" max="10504" width="15.7109375" style="177" customWidth="1"/>
    <col min="10505" max="10752" width="9.140625" style="177"/>
    <col min="10753" max="10753" width="2.7109375" style="177" customWidth="1"/>
    <col min="10754" max="10754" width="21.7109375" style="177" customWidth="1"/>
    <col min="10755" max="10755" width="45.7109375" style="177" customWidth="1"/>
    <col min="10756" max="10756" width="7.5703125" style="177" customWidth="1"/>
    <col min="10757" max="10760" width="15.7109375" style="177" customWidth="1"/>
    <col min="10761" max="11008" width="9.140625" style="177"/>
    <col min="11009" max="11009" width="2.7109375" style="177" customWidth="1"/>
    <col min="11010" max="11010" width="21.7109375" style="177" customWidth="1"/>
    <col min="11011" max="11011" width="45.7109375" style="177" customWidth="1"/>
    <col min="11012" max="11012" width="7.5703125" style="177" customWidth="1"/>
    <col min="11013" max="11016" width="15.7109375" style="177" customWidth="1"/>
    <col min="11017" max="11264" width="9.140625" style="177"/>
    <col min="11265" max="11265" width="2.7109375" style="177" customWidth="1"/>
    <col min="11266" max="11266" width="21.7109375" style="177" customWidth="1"/>
    <col min="11267" max="11267" width="45.7109375" style="177" customWidth="1"/>
    <col min="11268" max="11268" width="7.5703125" style="177" customWidth="1"/>
    <col min="11269" max="11272" width="15.7109375" style="177" customWidth="1"/>
    <col min="11273" max="11520" width="9.140625" style="177"/>
    <col min="11521" max="11521" width="2.7109375" style="177" customWidth="1"/>
    <col min="11522" max="11522" width="21.7109375" style="177" customWidth="1"/>
    <col min="11523" max="11523" width="45.7109375" style="177" customWidth="1"/>
    <col min="11524" max="11524" width="7.5703125" style="177" customWidth="1"/>
    <col min="11525" max="11528" width="15.7109375" style="177" customWidth="1"/>
    <col min="11529" max="11776" width="9.140625" style="177"/>
    <col min="11777" max="11777" width="2.7109375" style="177" customWidth="1"/>
    <col min="11778" max="11778" width="21.7109375" style="177" customWidth="1"/>
    <col min="11779" max="11779" width="45.7109375" style="177" customWidth="1"/>
    <col min="11780" max="11780" width="7.5703125" style="177" customWidth="1"/>
    <col min="11781" max="11784" width="15.7109375" style="177" customWidth="1"/>
    <col min="11785" max="12032" width="9.140625" style="177"/>
    <col min="12033" max="12033" width="2.7109375" style="177" customWidth="1"/>
    <col min="12034" max="12034" width="21.7109375" style="177" customWidth="1"/>
    <col min="12035" max="12035" width="45.7109375" style="177" customWidth="1"/>
    <col min="12036" max="12036" width="7.5703125" style="177" customWidth="1"/>
    <col min="12037" max="12040" width="15.7109375" style="177" customWidth="1"/>
    <col min="12041" max="12288" width="9.140625" style="177"/>
    <col min="12289" max="12289" width="2.7109375" style="177" customWidth="1"/>
    <col min="12290" max="12290" width="21.7109375" style="177" customWidth="1"/>
    <col min="12291" max="12291" width="45.7109375" style="177" customWidth="1"/>
    <col min="12292" max="12292" width="7.5703125" style="177" customWidth="1"/>
    <col min="12293" max="12296" width="15.7109375" style="177" customWidth="1"/>
    <col min="12297" max="12544" width="9.140625" style="177"/>
    <col min="12545" max="12545" width="2.7109375" style="177" customWidth="1"/>
    <col min="12546" max="12546" width="21.7109375" style="177" customWidth="1"/>
    <col min="12547" max="12547" width="45.7109375" style="177" customWidth="1"/>
    <col min="12548" max="12548" width="7.5703125" style="177" customWidth="1"/>
    <col min="12549" max="12552" width="15.7109375" style="177" customWidth="1"/>
    <col min="12553" max="12800" width="9.140625" style="177"/>
    <col min="12801" max="12801" width="2.7109375" style="177" customWidth="1"/>
    <col min="12802" max="12802" width="21.7109375" style="177" customWidth="1"/>
    <col min="12803" max="12803" width="45.7109375" style="177" customWidth="1"/>
    <col min="12804" max="12804" width="7.5703125" style="177" customWidth="1"/>
    <col min="12805" max="12808" width="15.7109375" style="177" customWidth="1"/>
    <col min="12809" max="13056" width="9.140625" style="177"/>
    <col min="13057" max="13057" width="2.7109375" style="177" customWidth="1"/>
    <col min="13058" max="13058" width="21.7109375" style="177" customWidth="1"/>
    <col min="13059" max="13059" width="45.7109375" style="177" customWidth="1"/>
    <col min="13060" max="13060" width="7.5703125" style="177" customWidth="1"/>
    <col min="13061" max="13064" width="15.7109375" style="177" customWidth="1"/>
    <col min="13065" max="13312" width="9.140625" style="177"/>
    <col min="13313" max="13313" width="2.7109375" style="177" customWidth="1"/>
    <col min="13314" max="13314" width="21.7109375" style="177" customWidth="1"/>
    <col min="13315" max="13315" width="45.7109375" style="177" customWidth="1"/>
    <col min="13316" max="13316" width="7.5703125" style="177" customWidth="1"/>
    <col min="13317" max="13320" width="15.7109375" style="177" customWidth="1"/>
    <col min="13321" max="13568" width="9.140625" style="177"/>
    <col min="13569" max="13569" width="2.7109375" style="177" customWidth="1"/>
    <col min="13570" max="13570" width="21.7109375" style="177" customWidth="1"/>
    <col min="13571" max="13571" width="45.7109375" style="177" customWidth="1"/>
    <col min="13572" max="13572" width="7.5703125" style="177" customWidth="1"/>
    <col min="13573" max="13576" width="15.7109375" style="177" customWidth="1"/>
    <col min="13577" max="13824" width="9.140625" style="177"/>
    <col min="13825" max="13825" width="2.7109375" style="177" customWidth="1"/>
    <col min="13826" max="13826" width="21.7109375" style="177" customWidth="1"/>
    <col min="13827" max="13827" width="45.7109375" style="177" customWidth="1"/>
    <col min="13828" max="13828" width="7.5703125" style="177" customWidth="1"/>
    <col min="13829" max="13832" width="15.7109375" style="177" customWidth="1"/>
    <col min="13833" max="14080" width="9.140625" style="177"/>
    <col min="14081" max="14081" width="2.7109375" style="177" customWidth="1"/>
    <col min="14082" max="14082" width="21.7109375" style="177" customWidth="1"/>
    <col min="14083" max="14083" width="45.7109375" style="177" customWidth="1"/>
    <col min="14084" max="14084" width="7.5703125" style="177" customWidth="1"/>
    <col min="14085" max="14088" width="15.7109375" style="177" customWidth="1"/>
    <col min="14089" max="14336" width="9.140625" style="177"/>
    <col min="14337" max="14337" width="2.7109375" style="177" customWidth="1"/>
    <col min="14338" max="14338" width="21.7109375" style="177" customWidth="1"/>
    <col min="14339" max="14339" width="45.7109375" style="177" customWidth="1"/>
    <col min="14340" max="14340" width="7.5703125" style="177" customWidth="1"/>
    <col min="14341" max="14344" width="15.7109375" style="177" customWidth="1"/>
    <col min="14345" max="14592" width="9.140625" style="177"/>
    <col min="14593" max="14593" width="2.7109375" style="177" customWidth="1"/>
    <col min="14594" max="14594" width="21.7109375" style="177" customWidth="1"/>
    <col min="14595" max="14595" width="45.7109375" style="177" customWidth="1"/>
    <col min="14596" max="14596" width="7.5703125" style="177" customWidth="1"/>
    <col min="14597" max="14600" width="15.7109375" style="177" customWidth="1"/>
    <col min="14601" max="14848" width="9.140625" style="177"/>
    <col min="14849" max="14849" width="2.7109375" style="177" customWidth="1"/>
    <col min="14850" max="14850" width="21.7109375" style="177" customWidth="1"/>
    <col min="14851" max="14851" width="45.7109375" style="177" customWidth="1"/>
    <col min="14852" max="14852" width="7.5703125" style="177" customWidth="1"/>
    <col min="14853" max="14856" width="15.7109375" style="177" customWidth="1"/>
    <col min="14857" max="15104" width="9.140625" style="177"/>
    <col min="15105" max="15105" width="2.7109375" style="177" customWidth="1"/>
    <col min="15106" max="15106" width="21.7109375" style="177" customWidth="1"/>
    <col min="15107" max="15107" width="45.7109375" style="177" customWidth="1"/>
    <col min="15108" max="15108" width="7.5703125" style="177" customWidth="1"/>
    <col min="15109" max="15112" width="15.7109375" style="177" customWidth="1"/>
    <col min="15113" max="15360" width="9.140625" style="177"/>
    <col min="15361" max="15361" width="2.7109375" style="177" customWidth="1"/>
    <col min="15362" max="15362" width="21.7109375" style="177" customWidth="1"/>
    <col min="15363" max="15363" width="45.7109375" style="177" customWidth="1"/>
    <col min="15364" max="15364" width="7.5703125" style="177" customWidth="1"/>
    <col min="15365" max="15368" width="15.7109375" style="177" customWidth="1"/>
    <col min="15369" max="15616" width="9.140625" style="177"/>
    <col min="15617" max="15617" width="2.7109375" style="177" customWidth="1"/>
    <col min="15618" max="15618" width="21.7109375" style="177" customWidth="1"/>
    <col min="15619" max="15619" width="45.7109375" style="177" customWidth="1"/>
    <col min="15620" max="15620" width="7.5703125" style="177" customWidth="1"/>
    <col min="15621" max="15624" width="15.7109375" style="177" customWidth="1"/>
    <col min="15625" max="15872" width="9.140625" style="177"/>
    <col min="15873" max="15873" width="2.7109375" style="177" customWidth="1"/>
    <col min="15874" max="15874" width="21.7109375" style="177" customWidth="1"/>
    <col min="15875" max="15875" width="45.7109375" style="177" customWidth="1"/>
    <col min="15876" max="15876" width="7.5703125" style="177" customWidth="1"/>
    <col min="15877" max="15880" width="15.7109375" style="177" customWidth="1"/>
    <col min="15881" max="16128" width="9.140625" style="177"/>
    <col min="16129" max="16129" width="2.7109375" style="177" customWidth="1"/>
    <col min="16130" max="16130" width="21.7109375" style="177" customWidth="1"/>
    <col min="16131" max="16131" width="45.7109375" style="177" customWidth="1"/>
    <col min="16132" max="16132" width="7.5703125" style="177" customWidth="1"/>
    <col min="16133" max="16136" width="15.7109375" style="177" customWidth="1"/>
    <col min="16137" max="16384" width="9.140625" style="177"/>
  </cols>
  <sheetData>
    <row r="1" spans="1:12" ht="12.75" customHeight="1">
      <c r="H1" s="188"/>
      <c r="I1" s="188" t="s">
        <v>572</v>
      </c>
    </row>
    <row r="2" spans="1:12" ht="17.25" customHeight="1">
      <c r="B2" s="487" t="s">
        <v>807</v>
      </c>
      <c r="C2" s="487"/>
      <c r="D2" s="487"/>
      <c r="E2" s="487"/>
      <c r="F2" s="487"/>
      <c r="G2" s="487"/>
      <c r="H2" s="487"/>
      <c r="I2" s="487"/>
    </row>
    <row r="3" spans="1:12" ht="12" customHeight="1" thickBot="1">
      <c r="E3" s="177"/>
      <c r="F3" s="177"/>
      <c r="G3" s="177"/>
      <c r="H3" s="178"/>
      <c r="I3" s="178" t="s">
        <v>129</v>
      </c>
    </row>
    <row r="4" spans="1:12" ht="24" customHeight="1">
      <c r="B4" s="488" t="s">
        <v>60</v>
      </c>
      <c r="C4" s="490" t="s">
        <v>61</v>
      </c>
      <c r="D4" s="492" t="s">
        <v>85</v>
      </c>
      <c r="E4" s="465" t="s">
        <v>753</v>
      </c>
      <c r="F4" s="467" t="s">
        <v>752</v>
      </c>
      <c r="G4" s="475" t="s">
        <v>793</v>
      </c>
      <c r="H4" s="476"/>
      <c r="I4" s="473" t="s">
        <v>794</v>
      </c>
    </row>
    <row r="5" spans="1:12" ht="28.5" customHeight="1">
      <c r="B5" s="489"/>
      <c r="C5" s="491"/>
      <c r="D5" s="493"/>
      <c r="E5" s="466"/>
      <c r="F5" s="468"/>
      <c r="G5" s="259" t="s">
        <v>67</v>
      </c>
      <c r="H5" s="327" t="s">
        <v>46</v>
      </c>
      <c r="I5" s="474"/>
    </row>
    <row r="6" spans="1:12" ht="12.75" customHeight="1" thickBot="1">
      <c r="B6" s="184">
        <v>1</v>
      </c>
      <c r="C6" s="185">
        <v>2</v>
      </c>
      <c r="D6" s="340">
        <v>3</v>
      </c>
      <c r="E6" s="336">
        <v>4</v>
      </c>
      <c r="F6" s="332">
        <v>5</v>
      </c>
      <c r="G6" s="329">
        <v>6</v>
      </c>
      <c r="H6" s="328">
        <v>7</v>
      </c>
      <c r="I6" s="187">
        <v>8</v>
      </c>
    </row>
    <row r="7" spans="1:12" ht="20.100000000000001" customHeight="1">
      <c r="B7" s="189"/>
      <c r="C7" s="190" t="s">
        <v>62</v>
      </c>
      <c r="D7" s="341"/>
      <c r="E7" s="330"/>
      <c r="F7" s="333"/>
      <c r="G7" s="330"/>
      <c r="H7" s="333"/>
      <c r="I7" s="191"/>
    </row>
    <row r="8" spans="1:12" ht="20.100000000000001" customHeight="1">
      <c r="A8" s="192"/>
      <c r="B8" s="193" t="s">
        <v>272</v>
      </c>
      <c r="C8" s="190" t="s">
        <v>273</v>
      </c>
      <c r="D8" s="338" t="s">
        <v>274</v>
      </c>
      <c r="E8" s="331"/>
      <c r="F8" s="334"/>
      <c r="G8" s="331"/>
      <c r="H8" s="335"/>
      <c r="I8" s="194" t="str">
        <f>IFERROR(H8/G8,"  ")</f>
        <v xml:space="preserve">  </v>
      </c>
    </row>
    <row r="9" spans="1:12" ht="20.100000000000001" customHeight="1">
      <c r="A9" s="192"/>
      <c r="B9" s="477"/>
      <c r="C9" s="195" t="s">
        <v>275</v>
      </c>
      <c r="D9" s="478" t="s">
        <v>276</v>
      </c>
      <c r="E9" s="479">
        <f>E11+E18</f>
        <v>60630</v>
      </c>
      <c r="F9" s="450">
        <f>F11+F18</f>
        <v>69229</v>
      </c>
      <c r="G9" s="481">
        <v>66931</v>
      </c>
      <c r="H9" s="450">
        <f>H11+H18</f>
        <v>56226</v>
      </c>
      <c r="I9" s="446">
        <f t="shared" ref="I9:I72" si="0">IFERROR(H9/G9,"  ")</f>
        <v>0.84005916540915271</v>
      </c>
    </row>
    <row r="10" spans="1:12" ht="13.5" customHeight="1">
      <c r="A10" s="192"/>
      <c r="B10" s="477"/>
      <c r="C10" s="196" t="s">
        <v>277</v>
      </c>
      <c r="D10" s="478"/>
      <c r="E10" s="480"/>
      <c r="F10" s="451"/>
      <c r="G10" s="482"/>
      <c r="H10" s="451"/>
      <c r="I10" s="447" t="str">
        <f t="shared" si="0"/>
        <v xml:space="preserve">  </v>
      </c>
    </row>
    <row r="11" spans="1:12" ht="20.100000000000001" customHeight="1">
      <c r="A11" s="192"/>
      <c r="B11" s="477" t="s">
        <v>278</v>
      </c>
      <c r="C11" s="197" t="s">
        <v>279</v>
      </c>
      <c r="D11" s="478" t="s">
        <v>280</v>
      </c>
      <c r="E11" s="479">
        <f>E14</f>
        <v>41</v>
      </c>
      <c r="F11" s="450">
        <f>F14</f>
        <v>29</v>
      </c>
      <c r="G11" s="481">
        <v>31</v>
      </c>
      <c r="H11" s="450">
        <f>H14</f>
        <v>31</v>
      </c>
      <c r="I11" s="446">
        <f t="shared" si="0"/>
        <v>1</v>
      </c>
      <c r="L11" s="179"/>
    </row>
    <row r="12" spans="1:12" ht="12.75" customHeight="1">
      <c r="A12" s="192"/>
      <c r="B12" s="477"/>
      <c r="C12" s="198" t="s">
        <v>281</v>
      </c>
      <c r="D12" s="478"/>
      <c r="E12" s="480"/>
      <c r="F12" s="451"/>
      <c r="G12" s="482"/>
      <c r="H12" s="451"/>
      <c r="I12" s="447" t="str">
        <f t="shared" si="0"/>
        <v xml:space="preserve">  </v>
      </c>
    </row>
    <row r="13" spans="1:12" ht="20.100000000000001" customHeight="1">
      <c r="A13" s="192"/>
      <c r="B13" s="193" t="s">
        <v>86</v>
      </c>
      <c r="C13" s="199" t="s">
        <v>130</v>
      </c>
      <c r="D13" s="338" t="s">
        <v>282</v>
      </c>
      <c r="E13" s="301"/>
      <c r="F13" s="302"/>
      <c r="G13" s="418"/>
      <c r="H13" s="302"/>
      <c r="I13" s="201" t="str">
        <f t="shared" si="0"/>
        <v xml:space="preserve">  </v>
      </c>
    </row>
    <row r="14" spans="1:12" ht="25.5" customHeight="1">
      <c r="A14" s="192"/>
      <c r="B14" s="193" t="s">
        <v>283</v>
      </c>
      <c r="C14" s="199" t="s">
        <v>284</v>
      </c>
      <c r="D14" s="338" t="s">
        <v>285</v>
      </c>
      <c r="E14" s="301">
        <v>41</v>
      </c>
      <c r="F14" s="302">
        <v>29</v>
      </c>
      <c r="G14" s="418">
        <v>31</v>
      </c>
      <c r="H14" s="302">
        <v>31</v>
      </c>
      <c r="I14" s="201">
        <f t="shared" si="0"/>
        <v>1</v>
      </c>
    </row>
    <row r="15" spans="1:12" ht="20.100000000000001" customHeight="1">
      <c r="A15" s="192"/>
      <c r="B15" s="193" t="s">
        <v>94</v>
      </c>
      <c r="C15" s="199" t="s">
        <v>286</v>
      </c>
      <c r="D15" s="338" t="s">
        <v>287</v>
      </c>
      <c r="E15" s="301"/>
      <c r="F15" s="302"/>
      <c r="G15" s="418"/>
      <c r="H15" s="302"/>
      <c r="I15" s="201" t="str">
        <f t="shared" si="0"/>
        <v xml:space="preserve">  </v>
      </c>
    </row>
    <row r="16" spans="1:12" ht="25.5" customHeight="1">
      <c r="A16" s="192"/>
      <c r="B16" s="193" t="s">
        <v>288</v>
      </c>
      <c r="C16" s="199" t="s">
        <v>289</v>
      </c>
      <c r="D16" s="338" t="s">
        <v>290</v>
      </c>
      <c r="E16" s="301"/>
      <c r="F16" s="302"/>
      <c r="G16" s="418"/>
      <c r="H16" s="302"/>
      <c r="I16" s="201" t="str">
        <f t="shared" si="0"/>
        <v xml:space="preserve">  </v>
      </c>
    </row>
    <row r="17" spans="1:9" ht="20.100000000000001" customHeight="1">
      <c r="A17" s="192"/>
      <c r="B17" s="193" t="s">
        <v>95</v>
      </c>
      <c r="C17" s="199" t="s">
        <v>291</v>
      </c>
      <c r="D17" s="338" t="s">
        <v>292</v>
      </c>
      <c r="E17" s="301"/>
      <c r="F17" s="302"/>
      <c r="G17" s="418"/>
      <c r="H17" s="302"/>
      <c r="I17" s="201" t="str">
        <f t="shared" si="0"/>
        <v xml:space="preserve">  </v>
      </c>
    </row>
    <row r="18" spans="1:9" ht="20.100000000000001" customHeight="1">
      <c r="A18" s="192"/>
      <c r="B18" s="477" t="s">
        <v>293</v>
      </c>
      <c r="C18" s="197" t="s">
        <v>294</v>
      </c>
      <c r="D18" s="478" t="s">
        <v>295</v>
      </c>
      <c r="E18" s="479">
        <f>E20+E21+E25</f>
        <v>60589</v>
      </c>
      <c r="F18" s="450">
        <f>F20+F21</f>
        <v>69200</v>
      </c>
      <c r="G18" s="481">
        <v>66900</v>
      </c>
      <c r="H18" s="450">
        <f>H20+H21</f>
        <v>56195</v>
      </c>
      <c r="I18" s="446">
        <f t="shared" si="0"/>
        <v>0.83998505231689091</v>
      </c>
    </row>
    <row r="19" spans="1:9" ht="12.75" customHeight="1">
      <c r="A19" s="192"/>
      <c r="B19" s="477"/>
      <c r="C19" s="198" t="s">
        <v>296</v>
      </c>
      <c r="D19" s="478"/>
      <c r="E19" s="480"/>
      <c r="F19" s="451"/>
      <c r="G19" s="482"/>
      <c r="H19" s="451"/>
      <c r="I19" s="447" t="str">
        <f t="shared" si="0"/>
        <v xml:space="preserve">  </v>
      </c>
    </row>
    <row r="20" spans="1:9" ht="20.100000000000001" customHeight="1">
      <c r="A20" s="192"/>
      <c r="B20" s="193" t="s">
        <v>297</v>
      </c>
      <c r="C20" s="199" t="s">
        <v>298</v>
      </c>
      <c r="D20" s="338" t="s">
        <v>299</v>
      </c>
      <c r="E20" s="301">
        <v>27801</v>
      </c>
      <c r="F20" s="302">
        <v>26600</v>
      </c>
      <c r="G20" s="418">
        <v>26900</v>
      </c>
      <c r="H20" s="302">
        <v>26912</v>
      </c>
      <c r="I20" s="201">
        <f t="shared" si="0"/>
        <v>1.0004460966542752</v>
      </c>
    </row>
    <row r="21" spans="1:9" ht="20.100000000000001" customHeight="1">
      <c r="B21" s="202" t="s">
        <v>96</v>
      </c>
      <c r="C21" s="199" t="s">
        <v>300</v>
      </c>
      <c r="D21" s="338" t="s">
        <v>301</v>
      </c>
      <c r="E21" s="301">
        <v>32788</v>
      </c>
      <c r="F21" s="302">
        <v>42600</v>
      </c>
      <c r="G21" s="418">
        <v>40000</v>
      </c>
      <c r="H21" s="302">
        <v>29283</v>
      </c>
      <c r="I21" s="201">
        <f t="shared" si="0"/>
        <v>0.73207500000000003</v>
      </c>
    </row>
    <row r="22" spans="1:9" ht="20.100000000000001" customHeight="1">
      <c r="B22" s="202" t="s">
        <v>97</v>
      </c>
      <c r="C22" s="199" t="s">
        <v>302</v>
      </c>
      <c r="D22" s="338" t="s">
        <v>303</v>
      </c>
      <c r="E22" s="301"/>
      <c r="F22" s="302"/>
      <c r="G22" s="418"/>
      <c r="H22" s="302"/>
      <c r="I22" s="201" t="str">
        <f t="shared" si="0"/>
        <v xml:space="preserve">  </v>
      </c>
    </row>
    <row r="23" spans="1:9" ht="25.5" customHeight="1">
      <c r="B23" s="202" t="s">
        <v>304</v>
      </c>
      <c r="C23" s="199" t="s">
        <v>305</v>
      </c>
      <c r="D23" s="338" t="s">
        <v>306</v>
      </c>
      <c r="E23" s="301"/>
      <c r="F23" s="302"/>
      <c r="G23" s="418"/>
      <c r="H23" s="302"/>
      <c r="I23" s="201" t="str">
        <f t="shared" si="0"/>
        <v xml:space="preserve">  </v>
      </c>
    </row>
    <row r="24" spans="1:9" ht="25.5" customHeight="1">
      <c r="B24" s="202" t="s">
        <v>307</v>
      </c>
      <c r="C24" s="199" t="s">
        <v>308</v>
      </c>
      <c r="D24" s="338" t="s">
        <v>309</v>
      </c>
      <c r="E24" s="301"/>
      <c r="F24" s="302"/>
      <c r="G24" s="418"/>
      <c r="H24" s="302"/>
      <c r="I24" s="201" t="str">
        <f t="shared" si="0"/>
        <v xml:space="preserve">  </v>
      </c>
    </row>
    <row r="25" spans="1:9" ht="25.5" customHeight="1">
      <c r="B25" s="202" t="s">
        <v>310</v>
      </c>
      <c r="C25" s="199" t="s">
        <v>311</v>
      </c>
      <c r="D25" s="338" t="s">
        <v>312</v>
      </c>
      <c r="E25" s="301">
        <v>0</v>
      </c>
      <c r="F25" s="302"/>
      <c r="G25" s="418"/>
      <c r="H25" s="302"/>
      <c r="I25" s="201" t="str">
        <f t="shared" si="0"/>
        <v xml:space="preserve">  </v>
      </c>
    </row>
    <row r="26" spans="1:9" ht="25.5" customHeight="1">
      <c r="B26" s="202" t="s">
        <v>310</v>
      </c>
      <c r="C26" s="199" t="s">
        <v>313</v>
      </c>
      <c r="D26" s="338" t="s">
        <v>314</v>
      </c>
      <c r="E26" s="301"/>
      <c r="F26" s="302"/>
      <c r="G26" s="418"/>
      <c r="H26" s="302"/>
      <c r="I26" s="201" t="str">
        <f t="shared" si="0"/>
        <v xml:space="preserve">  </v>
      </c>
    </row>
    <row r="27" spans="1:9" ht="20.100000000000001" customHeight="1">
      <c r="A27" s="192"/>
      <c r="B27" s="193" t="s">
        <v>315</v>
      </c>
      <c r="C27" s="199" t="s">
        <v>316</v>
      </c>
      <c r="D27" s="338" t="s">
        <v>317</v>
      </c>
      <c r="E27" s="301"/>
      <c r="F27" s="302"/>
      <c r="G27" s="418"/>
      <c r="H27" s="302"/>
      <c r="I27" s="201" t="str">
        <f t="shared" si="0"/>
        <v xml:space="preserve">  </v>
      </c>
    </row>
    <row r="28" spans="1:9" ht="25.5" customHeight="1">
      <c r="A28" s="192"/>
      <c r="B28" s="477" t="s">
        <v>318</v>
      </c>
      <c r="C28" s="197" t="s">
        <v>319</v>
      </c>
      <c r="D28" s="478" t="s">
        <v>320</v>
      </c>
      <c r="E28" s="479"/>
      <c r="F28" s="450"/>
      <c r="G28" s="481"/>
      <c r="H28" s="450"/>
      <c r="I28" s="446" t="str">
        <f t="shared" si="0"/>
        <v xml:space="preserve">  </v>
      </c>
    </row>
    <row r="29" spans="1:9" ht="22.5" customHeight="1">
      <c r="A29" s="192"/>
      <c r="B29" s="477"/>
      <c r="C29" s="198" t="s">
        <v>321</v>
      </c>
      <c r="D29" s="478"/>
      <c r="E29" s="480"/>
      <c r="F29" s="451"/>
      <c r="G29" s="482"/>
      <c r="H29" s="451"/>
      <c r="I29" s="447" t="str">
        <f t="shared" si="0"/>
        <v xml:space="preserve">  </v>
      </c>
    </row>
    <row r="30" spans="1:9" ht="25.5" customHeight="1">
      <c r="A30" s="192"/>
      <c r="B30" s="193" t="s">
        <v>322</v>
      </c>
      <c r="C30" s="199" t="s">
        <v>323</v>
      </c>
      <c r="D30" s="338" t="s">
        <v>324</v>
      </c>
      <c r="E30" s="301"/>
      <c r="F30" s="302"/>
      <c r="G30" s="418"/>
      <c r="H30" s="302"/>
      <c r="I30" s="201" t="str">
        <f t="shared" si="0"/>
        <v xml:space="preserve">  </v>
      </c>
    </row>
    <row r="31" spans="1:9" ht="25.5" customHeight="1">
      <c r="B31" s="202" t="s">
        <v>325</v>
      </c>
      <c r="C31" s="199" t="s">
        <v>326</v>
      </c>
      <c r="D31" s="338" t="s">
        <v>327</v>
      </c>
      <c r="E31" s="301"/>
      <c r="F31" s="302"/>
      <c r="G31" s="418"/>
      <c r="H31" s="302"/>
      <c r="I31" s="201" t="str">
        <f t="shared" si="0"/>
        <v xml:space="preserve">  </v>
      </c>
    </row>
    <row r="32" spans="1:9" ht="35.25" customHeight="1">
      <c r="B32" s="202" t="s">
        <v>328</v>
      </c>
      <c r="C32" s="199" t="s">
        <v>329</v>
      </c>
      <c r="D32" s="338" t="s">
        <v>330</v>
      </c>
      <c r="E32" s="301"/>
      <c r="F32" s="302"/>
      <c r="G32" s="418"/>
      <c r="H32" s="302"/>
      <c r="I32" s="201" t="str">
        <f t="shared" si="0"/>
        <v xml:space="preserve">  </v>
      </c>
    </row>
    <row r="33" spans="1:9" ht="35.25" customHeight="1">
      <c r="B33" s="202" t="s">
        <v>331</v>
      </c>
      <c r="C33" s="199" t="s">
        <v>332</v>
      </c>
      <c r="D33" s="338" t="s">
        <v>333</v>
      </c>
      <c r="E33" s="301"/>
      <c r="F33" s="302"/>
      <c r="G33" s="418"/>
      <c r="H33" s="302"/>
      <c r="I33" s="201" t="str">
        <f t="shared" si="0"/>
        <v xml:space="preserve">  </v>
      </c>
    </row>
    <row r="34" spans="1:9" ht="25.5" customHeight="1">
      <c r="B34" s="202" t="s">
        <v>334</v>
      </c>
      <c r="C34" s="199" t="s">
        <v>335</v>
      </c>
      <c r="D34" s="338" t="s">
        <v>336</v>
      </c>
      <c r="E34" s="301"/>
      <c r="F34" s="302"/>
      <c r="G34" s="418"/>
      <c r="H34" s="302"/>
      <c r="I34" s="201" t="str">
        <f t="shared" si="0"/>
        <v xml:space="preserve">  </v>
      </c>
    </row>
    <row r="35" spans="1:9" ht="25.5" customHeight="1">
      <c r="B35" s="202" t="s">
        <v>334</v>
      </c>
      <c r="C35" s="199" t="s">
        <v>337</v>
      </c>
      <c r="D35" s="338" t="s">
        <v>338</v>
      </c>
      <c r="E35" s="301"/>
      <c r="F35" s="302"/>
      <c r="G35" s="418"/>
      <c r="H35" s="302"/>
      <c r="I35" s="201" t="str">
        <f t="shared" si="0"/>
        <v xml:space="preserve">  </v>
      </c>
    </row>
    <row r="36" spans="1:9" ht="39" customHeight="1">
      <c r="B36" s="202" t="s">
        <v>131</v>
      </c>
      <c r="C36" s="199" t="s">
        <v>339</v>
      </c>
      <c r="D36" s="338" t="s">
        <v>340</v>
      </c>
      <c r="E36" s="301"/>
      <c r="F36" s="302"/>
      <c r="G36" s="418"/>
      <c r="H36" s="302"/>
      <c r="I36" s="201" t="str">
        <f t="shared" si="0"/>
        <v xml:space="preserve">  </v>
      </c>
    </row>
    <row r="37" spans="1:9" ht="25.5" customHeight="1">
      <c r="B37" s="202" t="s">
        <v>132</v>
      </c>
      <c r="C37" s="199" t="s">
        <v>341</v>
      </c>
      <c r="D37" s="338" t="s">
        <v>342</v>
      </c>
      <c r="E37" s="301"/>
      <c r="F37" s="302"/>
      <c r="G37" s="418"/>
      <c r="H37" s="302"/>
      <c r="I37" s="201" t="str">
        <f t="shared" si="0"/>
        <v xml:space="preserve">  </v>
      </c>
    </row>
    <row r="38" spans="1:9" ht="25.5" customHeight="1">
      <c r="B38" s="202" t="s">
        <v>343</v>
      </c>
      <c r="C38" s="199" t="s">
        <v>344</v>
      </c>
      <c r="D38" s="338" t="s">
        <v>345</v>
      </c>
      <c r="E38" s="301"/>
      <c r="F38" s="302"/>
      <c r="G38" s="418"/>
      <c r="H38" s="302"/>
      <c r="I38" s="201" t="str">
        <f t="shared" si="0"/>
        <v xml:space="preserve">  </v>
      </c>
    </row>
    <row r="39" spans="1:9" ht="25.5" customHeight="1">
      <c r="B39" s="202" t="s">
        <v>346</v>
      </c>
      <c r="C39" s="199" t="s">
        <v>347</v>
      </c>
      <c r="D39" s="338" t="s">
        <v>348</v>
      </c>
      <c r="E39" s="301"/>
      <c r="F39" s="302"/>
      <c r="G39" s="418"/>
      <c r="H39" s="302"/>
      <c r="I39" s="201" t="str">
        <f t="shared" si="0"/>
        <v xml:space="preserve">  </v>
      </c>
    </row>
    <row r="40" spans="1:9" ht="20.100000000000001" customHeight="1">
      <c r="A40" s="192"/>
      <c r="B40" s="193">
        <v>288</v>
      </c>
      <c r="C40" s="190" t="s">
        <v>349</v>
      </c>
      <c r="D40" s="338" t="s">
        <v>350</v>
      </c>
      <c r="E40" s="301">
        <v>32</v>
      </c>
      <c r="F40" s="302">
        <v>300</v>
      </c>
      <c r="G40" s="418">
        <v>300</v>
      </c>
      <c r="H40" s="302">
        <v>32</v>
      </c>
      <c r="I40" s="201">
        <f t="shared" si="0"/>
        <v>0.10666666666666667</v>
      </c>
    </row>
    <row r="41" spans="1:9" ht="20.100000000000001" customHeight="1">
      <c r="A41" s="192"/>
      <c r="B41" s="477"/>
      <c r="C41" s="195" t="s">
        <v>351</v>
      </c>
      <c r="D41" s="478" t="s">
        <v>352</v>
      </c>
      <c r="E41" s="450">
        <f>E43+E49+E50+E57+E62+E72+E73</f>
        <v>46849</v>
      </c>
      <c r="F41" s="450">
        <f>F43+F50+F57+F62+F72+F73</f>
        <v>44800</v>
      </c>
      <c r="G41" s="481">
        <v>44311</v>
      </c>
      <c r="H41" s="450">
        <f>H43+H49+H50+H57+H62+H72+H73</f>
        <v>40212</v>
      </c>
      <c r="I41" s="446">
        <f t="shared" si="0"/>
        <v>0.90749475299587012</v>
      </c>
    </row>
    <row r="42" spans="1:9" ht="12.75" customHeight="1">
      <c r="A42" s="192"/>
      <c r="B42" s="477"/>
      <c r="C42" s="196" t="s">
        <v>353</v>
      </c>
      <c r="D42" s="478"/>
      <c r="E42" s="451"/>
      <c r="F42" s="451"/>
      <c r="G42" s="482"/>
      <c r="H42" s="451"/>
      <c r="I42" s="447" t="str">
        <f t="shared" si="0"/>
        <v xml:space="preserve">  </v>
      </c>
    </row>
    <row r="43" spans="1:9" ht="25.5" customHeight="1">
      <c r="B43" s="202" t="s">
        <v>354</v>
      </c>
      <c r="C43" s="199" t="s">
        <v>355</v>
      </c>
      <c r="D43" s="338" t="s">
        <v>356</v>
      </c>
      <c r="E43" s="301">
        <f>E44+E47</f>
        <v>1113</v>
      </c>
      <c r="F43" s="302">
        <f>F44+F47</f>
        <v>2200</v>
      </c>
      <c r="G43" s="418">
        <v>1700</v>
      </c>
      <c r="H43" s="302">
        <f>H44+H47</f>
        <v>1578</v>
      </c>
      <c r="I43" s="201">
        <f t="shared" si="0"/>
        <v>0.92823529411764705</v>
      </c>
    </row>
    <row r="44" spans="1:9" ht="20.100000000000001" customHeight="1">
      <c r="B44" s="202">
        <v>10</v>
      </c>
      <c r="C44" s="199" t="s">
        <v>357</v>
      </c>
      <c r="D44" s="338" t="s">
        <v>358</v>
      </c>
      <c r="E44" s="301">
        <v>1047</v>
      </c>
      <c r="F44" s="302">
        <v>2000</v>
      </c>
      <c r="G44" s="418">
        <v>1500</v>
      </c>
      <c r="H44" s="302">
        <v>1451</v>
      </c>
      <c r="I44" s="201">
        <f t="shared" si="0"/>
        <v>0.96733333333333338</v>
      </c>
    </row>
    <row r="45" spans="1:9" ht="20.100000000000001" customHeight="1">
      <c r="B45" s="202" t="s">
        <v>359</v>
      </c>
      <c r="C45" s="199" t="s">
        <v>360</v>
      </c>
      <c r="D45" s="338" t="s">
        <v>361</v>
      </c>
      <c r="E45" s="301"/>
      <c r="F45" s="302"/>
      <c r="G45" s="418"/>
      <c r="H45" s="302"/>
      <c r="I45" s="201" t="str">
        <f t="shared" si="0"/>
        <v xml:space="preserve">  </v>
      </c>
    </row>
    <row r="46" spans="1:9" ht="20.100000000000001" customHeight="1">
      <c r="B46" s="202">
        <v>13</v>
      </c>
      <c r="C46" s="199" t="s">
        <v>362</v>
      </c>
      <c r="D46" s="338" t="s">
        <v>363</v>
      </c>
      <c r="E46" s="301"/>
      <c r="F46" s="302"/>
      <c r="G46" s="418"/>
      <c r="H46" s="302"/>
      <c r="I46" s="201" t="str">
        <f t="shared" si="0"/>
        <v xml:space="preserve">  </v>
      </c>
    </row>
    <row r="47" spans="1:9" ht="20.100000000000001" customHeight="1">
      <c r="B47" s="202" t="s">
        <v>364</v>
      </c>
      <c r="C47" s="199" t="s">
        <v>365</v>
      </c>
      <c r="D47" s="338" t="s">
        <v>366</v>
      </c>
      <c r="E47" s="301">
        <v>66</v>
      </c>
      <c r="F47" s="302">
        <v>200</v>
      </c>
      <c r="G47" s="418">
        <v>200</v>
      </c>
      <c r="H47" s="302">
        <v>127</v>
      </c>
      <c r="I47" s="201">
        <f t="shared" si="0"/>
        <v>0.63500000000000001</v>
      </c>
    </row>
    <row r="48" spans="1:9" ht="20.100000000000001" customHeight="1">
      <c r="B48" s="202" t="s">
        <v>367</v>
      </c>
      <c r="C48" s="199" t="s">
        <v>368</v>
      </c>
      <c r="D48" s="338" t="s">
        <v>369</v>
      </c>
      <c r="E48" s="301"/>
      <c r="F48" s="302"/>
      <c r="G48" s="418"/>
      <c r="H48" s="302"/>
      <c r="I48" s="201" t="str">
        <f t="shared" si="0"/>
        <v xml:space="preserve">  </v>
      </c>
    </row>
    <row r="49" spans="1:9" ht="25.5" customHeight="1">
      <c r="A49" s="192"/>
      <c r="B49" s="193">
        <v>14</v>
      </c>
      <c r="C49" s="199" t="s">
        <v>370</v>
      </c>
      <c r="D49" s="338" t="s">
        <v>371</v>
      </c>
      <c r="E49" s="301"/>
      <c r="F49" s="302"/>
      <c r="G49" s="418"/>
      <c r="H49" s="302"/>
      <c r="I49" s="201" t="str">
        <f t="shared" si="0"/>
        <v xml:space="preserve">  </v>
      </c>
    </row>
    <row r="50" spans="1:9" ht="20.100000000000001" customHeight="1">
      <c r="A50" s="192"/>
      <c r="B50" s="477">
        <v>20</v>
      </c>
      <c r="C50" s="197" t="s">
        <v>372</v>
      </c>
      <c r="D50" s="478" t="s">
        <v>373</v>
      </c>
      <c r="E50" s="479">
        <f>E52</f>
        <v>24231</v>
      </c>
      <c r="F50" s="450">
        <f>F52</f>
        <v>32000</v>
      </c>
      <c r="G50" s="481">
        <v>28000</v>
      </c>
      <c r="H50" s="450">
        <f>H52</f>
        <v>27252</v>
      </c>
      <c r="I50" s="446">
        <f t="shared" si="0"/>
        <v>0.97328571428571431</v>
      </c>
    </row>
    <row r="51" spans="1:9" ht="12" customHeight="1">
      <c r="A51" s="192"/>
      <c r="B51" s="477"/>
      <c r="C51" s="198" t="s">
        <v>374</v>
      </c>
      <c r="D51" s="478"/>
      <c r="E51" s="480"/>
      <c r="F51" s="451"/>
      <c r="G51" s="482"/>
      <c r="H51" s="451"/>
      <c r="I51" s="447" t="str">
        <f t="shared" si="0"/>
        <v xml:space="preserve">  </v>
      </c>
    </row>
    <row r="52" spans="1:9" ht="20.100000000000001" customHeight="1">
      <c r="A52" s="192"/>
      <c r="B52" s="193">
        <v>204</v>
      </c>
      <c r="C52" s="199" t="s">
        <v>375</v>
      </c>
      <c r="D52" s="338" t="s">
        <v>376</v>
      </c>
      <c r="E52" s="301">
        <v>24231</v>
      </c>
      <c r="F52" s="302">
        <v>32000</v>
      </c>
      <c r="G52" s="418">
        <v>28000</v>
      </c>
      <c r="H52" s="302">
        <v>27252</v>
      </c>
      <c r="I52" s="201">
        <f t="shared" si="0"/>
        <v>0.97328571428571431</v>
      </c>
    </row>
    <row r="53" spans="1:9" ht="20.100000000000001" customHeight="1">
      <c r="A53" s="192"/>
      <c r="B53" s="193">
        <v>205</v>
      </c>
      <c r="C53" s="199" t="s">
        <v>377</v>
      </c>
      <c r="D53" s="338" t="s">
        <v>378</v>
      </c>
      <c r="E53" s="301"/>
      <c r="F53" s="302"/>
      <c r="G53" s="418"/>
      <c r="H53" s="302"/>
      <c r="I53" s="201" t="str">
        <f t="shared" si="0"/>
        <v xml:space="preserve">  </v>
      </c>
    </row>
    <row r="54" spans="1:9" ht="25.5" customHeight="1">
      <c r="A54" s="192"/>
      <c r="B54" s="193" t="s">
        <v>379</v>
      </c>
      <c r="C54" s="199" t="s">
        <v>380</v>
      </c>
      <c r="D54" s="338" t="s">
        <v>381</v>
      </c>
      <c r="E54" s="301"/>
      <c r="F54" s="302"/>
      <c r="G54" s="418"/>
      <c r="H54" s="302"/>
      <c r="I54" s="201" t="str">
        <f t="shared" si="0"/>
        <v xml:space="preserve">  </v>
      </c>
    </row>
    <row r="55" spans="1:9" ht="25.5" customHeight="1">
      <c r="A55" s="192"/>
      <c r="B55" s="193" t="s">
        <v>382</v>
      </c>
      <c r="C55" s="199" t="s">
        <v>383</v>
      </c>
      <c r="D55" s="338" t="s">
        <v>384</v>
      </c>
      <c r="E55" s="301"/>
      <c r="F55" s="302"/>
      <c r="G55" s="418"/>
      <c r="H55" s="302"/>
      <c r="I55" s="201" t="str">
        <f t="shared" si="0"/>
        <v xml:space="preserve">  </v>
      </c>
    </row>
    <row r="56" spans="1:9" ht="20.100000000000001" customHeight="1">
      <c r="A56" s="192"/>
      <c r="B56" s="193">
        <v>206</v>
      </c>
      <c r="C56" s="199" t="s">
        <v>385</v>
      </c>
      <c r="D56" s="338" t="s">
        <v>386</v>
      </c>
      <c r="E56" s="301"/>
      <c r="F56" s="302"/>
      <c r="G56" s="418"/>
      <c r="H56" s="302"/>
      <c r="I56" s="201" t="str">
        <f t="shared" si="0"/>
        <v xml:space="preserve">  </v>
      </c>
    </row>
    <row r="57" spans="1:9" ht="20.100000000000001" customHeight="1">
      <c r="A57" s="192"/>
      <c r="B57" s="477" t="s">
        <v>387</v>
      </c>
      <c r="C57" s="197" t="s">
        <v>388</v>
      </c>
      <c r="D57" s="478" t="s">
        <v>389</v>
      </c>
      <c r="E57" s="479">
        <f>E59+E61</f>
        <v>260</v>
      </c>
      <c r="F57" s="450">
        <f>F59</f>
        <v>200</v>
      </c>
      <c r="G57" s="481">
        <v>300</v>
      </c>
      <c r="H57" s="450">
        <f>H59</f>
        <v>470</v>
      </c>
      <c r="I57" s="446">
        <f t="shared" si="0"/>
        <v>1.5666666666666667</v>
      </c>
    </row>
    <row r="58" spans="1:9" ht="12" customHeight="1">
      <c r="A58" s="192"/>
      <c r="B58" s="477"/>
      <c r="C58" s="198" t="s">
        <v>390</v>
      </c>
      <c r="D58" s="478"/>
      <c r="E58" s="480"/>
      <c r="F58" s="451"/>
      <c r="G58" s="482"/>
      <c r="H58" s="451"/>
      <c r="I58" s="447" t="str">
        <f t="shared" si="0"/>
        <v xml:space="preserve">  </v>
      </c>
    </row>
    <row r="59" spans="1:9" ht="23.25" customHeight="1">
      <c r="B59" s="202" t="s">
        <v>391</v>
      </c>
      <c r="C59" s="199" t="s">
        <v>392</v>
      </c>
      <c r="D59" s="338" t="s">
        <v>393</v>
      </c>
      <c r="E59" s="301">
        <v>260</v>
      </c>
      <c r="F59" s="302">
        <v>200</v>
      </c>
      <c r="G59" s="418">
        <v>300</v>
      </c>
      <c r="H59" s="302">
        <v>470</v>
      </c>
      <c r="I59" s="201">
        <f t="shared" si="0"/>
        <v>1.5666666666666667</v>
      </c>
    </row>
    <row r="60" spans="1:9" ht="20.100000000000001" customHeight="1">
      <c r="B60" s="202">
        <v>223</v>
      </c>
      <c r="C60" s="199" t="s">
        <v>394</v>
      </c>
      <c r="D60" s="338" t="s">
        <v>395</v>
      </c>
      <c r="E60" s="301"/>
      <c r="F60" s="302"/>
      <c r="G60" s="418"/>
      <c r="H60" s="302"/>
      <c r="I60" s="201" t="str">
        <f t="shared" si="0"/>
        <v xml:space="preserve">  </v>
      </c>
    </row>
    <row r="61" spans="1:9" ht="25.5" customHeight="1">
      <c r="A61" s="192"/>
      <c r="B61" s="193">
        <v>224</v>
      </c>
      <c r="C61" s="199" t="s">
        <v>396</v>
      </c>
      <c r="D61" s="338" t="s">
        <v>397</v>
      </c>
      <c r="E61" s="301">
        <v>0</v>
      </c>
      <c r="F61" s="302"/>
      <c r="G61" s="418"/>
      <c r="H61" s="302"/>
      <c r="I61" s="201" t="str">
        <f t="shared" si="0"/>
        <v xml:space="preserve">  </v>
      </c>
    </row>
    <row r="62" spans="1:9" ht="20.100000000000001" customHeight="1">
      <c r="A62" s="192"/>
      <c r="B62" s="477">
        <v>23</v>
      </c>
      <c r="C62" s="197" t="s">
        <v>398</v>
      </c>
      <c r="D62" s="478" t="s">
        <v>399</v>
      </c>
      <c r="E62" s="448">
        <f>E66</f>
        <v>322</v>
      </c>
      <c r="F62" s="448">
        <f>F66</f>
        <v>0</v>
      </c>
      <c r="G62" s="483"/>
      <c r="H62" s="448">
        <f>H66</f>
        <v>87</v>
      </c>
      <c r="I62" s="444" t="str">
        <f t="shared" si="0"/>
        <v xml:space="preserve">  </v>
      </c>
    </row>
    <row r="63" spans="1:9" ht="20.100000000000001" customHeight="1">
      <c r="A63" s="192"/>
      <c r="B63" s="477"/>
      <c r="C63" s="198" t="s">
        <v>400</v>
      </c>
      <c r="D63" s="478"/>
      <c r="E63" s="449"/>
      <c r="F63" s="449"/>
      <c r="G63" s="484"/>
      <c r="H63" s="449"/>
      <c r="I63" s="445" t="str">
        <f t="shared" si="0"/>
        <v xml:space="preserve">  </v>
      </c>
    </row>
    <row r="64" spans="1:9" ht="25.5" customHeight="1">
      <c r="B64" s="202">
        <v>230</v>
      </c>
      <c r="C64" s="199" t="s">
        <v>401</v>
      </c>
      <c r="D64" s="338" t="s">
        <v>402</v>
      </c>
      <c r="E64" s="301"/>
      <c r="F64" s="302"/>
      <c r="G64" s="418"/>
      <c r="H64" s="302"/>
      <c r="I64" s="201" t="str">
        <f t="shared" si="0"/>
        <v xml:space="preserve">  </v>
      </c>
    </row>
    <row r="65" spans="1:9" ht="25.5" customHeight="1">
      <c r="B65" s="202">
        <v>231</v>
      </c>
      <c r="C65" s="199" t="s">
        <v>403</v>
      </c>
      <c r="D65" s="338" t="s">
        <v>404</v>
      </c>
      <c r="E65" s="301"/>
      <c r="F65" s="302"/>
      <c r="G65" s="418"/>
      <c r="H65" s="302"/>
      <c r="I65" s="201" t="str">
        <f t="shared" si="0"/>
        <v xml:space="preserve">  </v>
      </c>
    </row>
    <row r="66" spans="1:9" ht="20.100000000000001" customHeight="1">
      <c r="B66" s="202" t="s">
        <v>405</v>
      </c>
      <c r="C66" s="199" t="s">
        <v>406</v>
      </c>
      <c r="D66" s="338" t="s">
        <v>407</v>
      </c>
      <c r="E66" s="301">
        <v>322</v>
      </c>
      <c r="F66" s="302"/>
      <c r="G66" s="418"/>
      <c r="H66" s="302">
        <v>87</v>
      </c>
      <c r="I66" s="201" t="str">
        <f t="shared" si="0"/>
        <v xml:space="preserve">  </v>
      </c>
    </row>
    <row r="67" spans="1:9" ht="25.5" customHeight="1">
      <c r="B67" s="202" t="s">
        <v>408</v>
      </c>
      <c r="C67" s="199" t="s">
        <v>409</v>
      </c>
      <c r="D67" s="338" t="s">
        <v>410</v>
      </c>
      <c r="E67" s="301"/>
      <c r="F67" s="302"/>
      <c r="G67" s="418"/>
      <c r="H67" s="302"/>
      <c r="I67" s="201" t="str">
        <f t="shared" si="0"/>
        <v xml:space="preserve">  </v>
      </c>
    </row>
    <row r="68" spans="1:9" ht="25.5" customHeight="1">
      <c r="B68" s="202">
        <v>235</v>
      </c>
      <c r="C68" s="199" t="s">
        <v>411</v>
      </c>
      <c r="D68" s="338" t="s">
        <v>412</v>
      </c>
      <c r="E68" s="301"/>
      <c r="F68" s="302"/>
      <c r="G68" s="418"/>
      <c r="H68" s="302"/>
      <c r="I68" s="201" t="str">
        <f t="shared" si="0"/>
        <v xml:space="preserve">  </v>
      </c>
    </row>
    <row r="69" spans="1:9" ht="25.5" customHeight="1">
      <c r="B69" s="202" t="s">
        <v>413</v>
      </c>
      <c r="C69" s="199" t="s">
        <v>414</v>
      </c>
      <c r="D69" s="338" t="s">
        <v>415</v>
      </c>
      <c r="E69" s="301"/>
      <c r="F69" s="302"/>
      <c r="G69" s="418"/>
      <c r="H69" s="302"/>
      <c r="I69" s="201" t="str">
        <f t="shared" si="0"/>
        <v xml:space="preserve">  </v>
      </c>
    </row>
    <row r="70" spans="1:9" ht="25.5" customHeight="1">
      <c r="B70" s="202">
        <v>237</v>
      </c>
      <c r="C70" s="199" t="s">
        <v>416</v>
      </c>
      <c r="D70" s="338" t="s">
        <v>417</v>
      </c>
      <c r="E70" s="301"/>
      <c r="F70" s="302"/>
      <c r="G70" s="418"/>
      <c r="H70" s="302"/>
      <c r="I70" s="201" t="str">
        <f t="shared" si="0"/>
        <v xml:space="preserve">  </v>
      </c>
    </row>
    <row r="71" spans="1:9" ht="20.100000000000001" customHeight="1">
      <c r="B71" s="202" t="s">
        <v>418</v>
      </c>
      <c r="C71" s="199" t="s">
        <v>419</v>
      </c>
      <c r="D71" s="338" t="s">
        <v>420</v>
      </c>
      <c r="E71" s="301"/>
      <c r="F71" s="302"/>
      <c r="G71" s="418"/>
      <c r="H71" s="302"/>
      <c r="I71" s="201" t="str">
        <f t="shared" si="0"/>
        <v xml:space="preserve">  </v>
      </c>
    </row>
    <row r="72" spans="1:9" ht="20.100000000000001" customHeight="1">
      <c r="B72" s="202">
        <v>24</v>
      </c>
      <c r="C72" s="199" t="s">
        <v>421</v>
      </c>
      <c r="D72" s="338" t="s">
        <v>422</v>
      </c>
      <c r="E72" s="301">
        <v>20563</v>
      </c>
      <c r="F72" s="302">
        <v>10000</v>
      </c>
      <c r="G72" s="418">
        <v>14000</v>
      </c>
      <c r="H72" s="302">
        <v>10062</v>
      </c>
      <c r="I72" s="201">
        <f t="shared" si="0"/>
        <v>0.71871428571428575</v>
      </c>
    </row>
    <row r="73" spans="1:9" ht="25.5" customHeight="1">
      <c r="B73" s="202" t="s">
        <v>423</v>
      </c>
      <c r="C73" s="199" t="s">
        <v>424</v>
      </c>
      <c r="D73" s="338" t="s">
        <v>425</v>
      </c>
      <c r="E73" s="301">
        <v>360</v>
      </c>
      <c r="F73" s="302">
        <v>400</v>
      </c>
      <c r="G73" s="418">
        <v>311</v>
      </c>
      <c r="H73" s="302">
        <v>763</v>
      </c>
      <c r="I73" s="201">
        <f t="shared" ref="I73:I136" si="1">IFERROR(H73/G73,"  ")</f>
        <v>2.4533762057877815</v>
      </c>
    </row>
    <row r="74" spans="1:9" ht="25.5" customHeight="1">
      <c r="B74" s="202"/>
      <c r="C74" s="190" t="s">
        <v>426</v>
      </c>
      <c r="D74" s="338" t="s">
        <v>427</v>
      </c>
      <c r="E74" s="302">
        <f>E9+E40+E41</f>
        <v>107511</v>
      </c>
      <c r="F74" s="302">
        <f>F9+F40+F41</f>
        <v>114329</v>
      </c>
      <c r="G74" s="418">
        <v>111542</v>
      </c>
      <c r="H74" s="418">
        <f>H9+H40+H41</f>
        <v>96470</v>
      </c>
      <c r="I74" s="201">
        <f t="shared" si="1"/>
        <v>0.86487601083000121</v>
      </c>
    </row>
    <row r="75" spans="1:9" ht="20.100000000000001" customHeight="1">
      <c r="B75" s="202">
        <v>88</v>
      </c>
      <c r="C75" s="190" t="s">
        <v>428</v>
      </c>
      <c r="D75" s="338" t="s">
        <v>429</v>
      </c>
      <c r="E75" s="301">
        <v>14012</v>
      </c>
      <c r="F75" s="302">
        <v>14012</v>
      </c>
      <c r="G75" s="418">
        <v>14012</v>
      </c>
      <c r="H75" s="302">
        <v>274</v>
      </c>
      <c r="I75" s="201">
        <f t="shared" si="1"/>
        <v>1.9554667427918927E-2</v>
      </c>
    </row>
    <row r="76" spans="1:9" ht="20.100000000000001" customHeight="1">
      <c r="A76" s="192"/>
      <c r="B76" s="203"/>
      <c r="C76" s="190" t="s">
        <v>66</v>
      </c>
      <c r="D76" s="339"/>
      <c r="E76" s="301"/>
      <c r="F76" s="302"/>
      <c r="G76" s="418"/>
      <c r="H76" s="302"/>
      <c r="I76" s="201" t="str">
        <f t="shared" si="1"/>
        <v xml:space="preserve">  </v>
      </c>
    </row>
    <row r="77" spans="1:9" ht="20.100000000000001" customHeight="1">
      <c r="A77" s="192"/>
      <c r="B77" s="477"/>
      <c r="C77" s="195" t="s">
        <v>430</v>
      </c>
      <c r="D77" s="478" t="s">
        <v>134</v>
      </c>
      <c r="E77" s="479">
        <f>E79+E82+E85-E89</f>
        <v>69329</v>
      </c>
      <c r="F77" s="450">
        <f>F79+F82+F85-F89</f>
        <v>67605</v>
      </c>
      <c r="G77" s="481">
        <v>71602</v>
      </c>
      <c r="H77" s="450">
        <f>H79+H82+H85-H89</f>
        <v>68665</v>
      </c>
      <c r="I77" s="446">
        <f t="shared" si="1"/>
        <v>0.95898159269294159</v>
      </c>
    </row>
    <row r="78" spans="1:9" ht="20.100000000000001" customHeight="1">
      <c r="A78" s="192"/>
      <c r="B78" s="477"/>
      <c r="C78" s="196" t="s">
        <v>431</v>
      </c>
      <c r="D78" s="478"/>
      <c r="E78" s="480"/>
      <c r="F78" s="451"/>
      <c r="G78" s="482"/>
      <c r="H78" s="451"/>
      <c r="I78" s="447" t="str">
        <f t="shared" si="1"/>
        <v xml:space="preserve">  </v>
      </c>
    </row>
    <row r="79" spans="1:9" ht="20.100000000000001" customHeight="1">
      <c r="A79" s="192"/>
      <c r="B79" s="193" t="s">
        <v>432</v>
      </c>
      <c r="C79" s="199" t="s">
        <v>433</v>
      </c>
      <c r="D79" s="338" t="s">
        <v>135</v>
      </c>
      <c r="E79" s="301">
        <v>17263</v>
      </c>
      <c r="F79" s="302">
        <v>17263</v>
      </c>
      <c r="G79" s="418">
        <v>17263</v>
      </c>
      <c r="H79" s="302">
        <v>17263</v>
      </c>
      <c r="I79" s="201">
        <f t="shared" si="1"/>
        <v>1</v>
      </c>
    </row>
    <row r="80" spans="1:9" ht="20.100000000000001" customHeight="1">
      <c r="B80" s="202">
        <v>31</v>
      </c>
      <c r="C80" s="199" t="s">
        <v>434</v>
      </c>
      <c r="D80" s="338" t="s">
        <v>136</v>
      </c>
      <c r="E80" s="301"/>
      <c r="F80" s="302"/>
      <c r="G80" s="418"/>
      <c r="H80" s="302"/>
      <c r="I80" s="201" t="str">
        <f t="shared" si="1"/>
        <v xml:space="preserve">  </v>
      </c>
    </row>
    <row r="81" spans="1:9" ht="20.100000000000001" customHeight="1">
      <c r="B81" s="202">
        <v>306</v>
      </c>
      <c r="C81" s="199" t="s">
        <v>435</v>
      </c>
      <c r="D81" s="338" t="s">
        <v>137</v>
      </c>
      <c r="E81" s="301"/>
      <c r="F81" s="302"/>
      <c r="G81" s="418"/>
      <c r="H81" s="302"/>
      <c r="I81" s="201" t="str">
        <f t="shared" si="1"/>
        <v xml:space="preserve">  </v>
      </c>
    </row>
    <row r="82" spans="1:9" ht="20.100000000000001" customHeight="1">
      <c r="B82" s="202">
        <v>32</v>
      </c>
      <c r="C82" s="199" t="s">
        <v>436</v>
      </c>
      <c r="D82" s="338" t="s">
        <v>138</v>
      </c>
      <c r="E82" s="301">
        <v>12102</v>
      </c>
      <c r="F82" s="302">
        <v>12102</v>
      </c>
      <c r="G82" s="418">
        <v>12102</v>
      </c>
      <c r="H82" s="302">
        <v>12102</v>
      </c>
      <c r="I82" s="201">
        <f t="shared" si="1"/>
        <v>1</v>
      </c>
    </row>
    <row r="83" spans="1:9" ht="58.5" customHeight="1">
      <c r="B83" s="202" t="s">
        <v>437</v>
      </c>
      <c r="C83" s="199" t="s">
        <v>438</v>
      </c>
      <c r="D83" s="338" t="s">
        <v>139</v>
      </c>
      <c r="E83" s="301"/>
      <c r="F83" s="302"/>
      <c r="G83" s="418"/>
      <c r="H83" s="302"/>
      <c r="I83" s="201" t="str">
        <f t="shared" si="1"/>
        <v xml:space="preserve">  </v>
      </c>
    </row>
    <row r="84" spans="1:9" ht="49.5" customHeight="1">
      <c r="B84" s="202" t="s">
        <v>439</v>
      </c>
      <c r="C84" s="199" t="s">
        <v>440</v>
      </c>
      <c r="D84" s="338" t="s">
        <v>140</v>
      </c>
      <c r="E84" s="301"/>
      <c r="F84" s="302"/>
      <c r="G84" s="418"/>
      <c r="H84" s="302"/>
      <c r="I84" s="201" t="str">
        <f t="shared" si="1"/>
        <v xml:space="preserve">  </v>
      </c>
    </row>
    <row r="85" spans="1:9" ht="20.100000000000001" customHeight="1">
      <c r="B85" s="202">
        <v>34</v>
      </c>
      <c r="C85" s="199" t="s">
        <v>441</v>
      </c>
      <c r="D85" s="338" t="s">
        <v>141</v>
      </c>
      <c r="E85" s="301">
        <f>E86+E87</f>
        <v>41323</v>
      </c>
      <c r="F85" s="302">
        <f>F86+F87</f>
        <v>38240</v>
      </c>
      <c r="G85" s="418">
        <v>42237</v>
      </c>
      <c r="H85" s="302">
        <f>H86+H87</f>
        <v>41324</v>
      </c>
      <c r="I85" s="201">
        <f t="shared" si="1"/>
        <v>0.97838388143097288</v>
      </c>
    </row>
    <row r="86" spans="1:9" ht="20.100000000000001" customHeight="1">
      <c r="B86" s="202">
        <v>340</v>
      </c>
      <c r="C86" s="199" t="s">
        <v>151</v>
      </c>
      <c r="D86" s="338" t="s">
        <v>142</v>
      </c>
      <c r="E86" s="301">
        <v>36974</v>
      </c>
      <c r="F86" s="302">
        <v>37974</v>
      </c>
      <c r="G86" s="418">
        <v>37974</v>
      </c>
      <c r="H86" s="302">
        <v>41324</v>
      </c>
      <c r="I86" s="201">
        <f t="shared" si="1"/>
        <v>1.0882182545952495</v>
      </c>
    </row>
    <row r="87" spans="1:9" ht="20.100000000000001" customHeight="1">
      <c r="B87" s="202">
        <v>341</v>
      </c>
      <c r="C87" s="199" t="s">
        <v>442</v>
      </c>
      <c r="D87" s="338" t="s">
        <v>143</v>
      </c>
      <c r="E87" s="301">
        <v>4349</v>
      </c>
      <c r="F87" s="302">
        <v>266</v>
      </c>
      <c r="G87" s="418">
        <v>4263</v>
      </c>
      <c r="H87" s="302">
        <v>0</v>
      </c>
      <c r="I87" s="201">
        <f t="shared" si="1"/>
        <v>0</v>
      </c>
    </row>
    <row r="88" spans="1:9" ht="20.100000000000001" customHeight="1">
      <c r="B88" s="202"/>
      <c r="C88" s="199" t="s">
        <v>443</v>
      </c>
      <c r="D88" s="338" t="s">
        <v>144</v>
      </c>
      <c r="E88" s="301"/>
      <c r="F88" s="302"/>
      <c r="G88" s="418"/>
      <c r="H88" s="302"/>
      <c r="I88" s="201" t="str">
        <f t="shared" si="1"/>
        <v xml:space="preserve">  </v>
      </c>
    </row>
    <row r="89" spans="1:9" ht="20.100000000000001" customHeight="1">
      <c r="B89" s="202">
        <v>35</v>
      </c>
      <c r="C89" s="199" t="s">
        <v>444</v>
      </c>
      <c r="D89" s="338" t="s">
        <v>145</v>
      </c>
      <c r="E89" s="301">
        <v>1359</v>
      </c>
      <c r="F89" s="302">
        <v>0</v>
      </c>
      <c r="G89" s="418"/>
      <c r="H89" s="302">
        <f>H90+H91</f>
        <v>2024</v>
      </c>
      <c r="I89" s="201" t="str">
        <f t="shared" si="1"/>
        <v xml:space="preserve">  </v>
      </c>
    </row>
    <row r="90" spans="1:9" ht="20.100000000000001" customHeight="1">
      <c r="B90" s="202">
        <v>350</v>
      </c>
      <c r="C90" s="199" t="s">
        <v>445</v>
      </c>
      <c r="D90" s="338" t="s">
        <v>146</v>
      </c>
      <c r="E90" s="301">
        <v>1359</v>
      </c>
      <c r="F90" s="302">
        <v>0</v>
      </c>
      <c r="G90" s="418"/>
      <c r="H90" s="302">
        <v>1359</v>
      </c>
      <c r="I90" s="201" t="str">
        <f t="shared" si="1"/>
        <v xml:space="preserve">  </v>
      </c>
    </row>
    <row r="91" spans="1:9" ht="20.100000000000001" customHeight="1">
      <c r="A91" s="192"/>
      <c r="B91" s="193">
        <v>351</v>
      </c>
      <c r="C91" s="199" t="s">
        <v>157</v>
      </c>
      <c r="D91" s="338" t="s">
        <v>147</v>
      </c>
      <c r="E91" s="301"/>
      <c r="F91" s="302"/>
      <c r="G91" s="418"/>
      <c r="H91" s="302">
        <v>665</v>
      </c>
      <c r="I91" s="201" t="str">
        <f t="shared" si="1"/>
        <v xml:space="preserve">  </v>
      </c>
    </row>
    <row r="92" spans="1:9" ht="22.5" customHeight="1">
      <c r="A92" s="192"/>
      <c r="B92" s="477"/>
      <c r="C92" s="195" t="s">
        <v>446</v>
      </c>
      <c r="D92" s="478" t="s">
        <v>148</v>
      </c>
      <c r="E92" s="479">
        <f>E94</f>
        <v>8098</v>
      </c>
      <c r="F92" s="450">
        <f>F94</f>
        <v>9000</v>
      </c>
      <c r="G92" s="481">
        <v>7600</v>
      </c>
      <c r="H92" s="450">
        <f>H94</f>
        <v>7491</v>
      </c>
      <c r="I92" s="446">
        <f t="shared" si="1"/>
        <v>0.98565789473684207</v>
      </c>
    </row>
    <row r="93" spans="1:9" ht="13.5" customHeight="1">
      <c r="A93" s="192"/>
      <c r="B93" s="477"/>
      <c r="C93" s="196" t="s">
        <v>447</v>
      </c>
      <c r="D93" s="478"/>
      <c r="E93" s="480"/>
      <c r="F93" s="451"/>
      <c r="G93" s="482"/>
      <c r="H93" s="451"/>
      <c r="I93" s="447" t="str">
        <f t="shared" si="1"/>
        <v xml:space="preserve">  </v>
      </c>
    </row>
    <row r="94" spans="1:9" ht="20.100000000000001" customHeight="1">
      <c r="A94" s="192"/>
      <c r="B94" s="477">
        <v>40</v>
      </c>
      <c r="C94" s="197" t="s">
        <v>448</v>
      </c>
      <c r="D94" s="478" t="s">
        <v>149</v>
      </c>
      <c r="E94" s="479">
        <f>E96</f>
        <v>8098</v>
      </c>
      <c r="F94" s="450">
        <f>F96</f>
        <v>9000</v>
      </c>
      <c r="G94" s="481">
        <v>7600</v>
      </c>
      <c r="H94" s="450">
        <f>H96</f>
        <v>7491</v>
      </c>
      <c r="I94" s="446">
        <f t="shared" si="1"/>
        <v>0.98565789473684207</v>
      </c>
    </row>
    <row r="95" spans="1:9" ht="14.25" customHeight="1">
      <c r="A95" s="192"/>
      <c r="B95" s="477"/>
      <c r="C95" s="198" t="s">
        <v>449</v>
      </c>
      <c r="D95" s="478"/>
      <c r="E95" s="480"/>
      <c r="F95" s="451"/>
      <c r="G95" s="482"/>
      <c r="H95" s="451"/>
      <c r="I95" s="447" t="str">
        <f t="shared" si="1"/>
        <v xml:space="preserve">  </v>
      </c>
    </row>
    <row r="96" spans="1:9" ht="25.5" customHeight="1">
      <c r="A96" s="192"/>
      <c r="B96" s="193">
        <v>404</v>
      </c>
      <c r="C96" s="199" t="s">
        <v>450</v>
      </c>
      <c r="D96" s="338" t="s">
        <v>150</v>
      </c>
      <c r="E96" s="301">
        <v>8098</v>
      </c>
      <c r="F96" s="302">
        <v>9000</v>
      </c>
      <c r="G96" s="418">
        <v>7600</v>
      </c>
      <c r="H96" s="302">
        <v>7491</v>
      </c>
      <c r="I96" s="201">
        <f t="shared" si="1"/>
        <v>0.98565789473684207</v>
      </c>
    </row>
    <row r="97" spans="1:9" ht="20.100000000000001" customHeight="1">
      <c r="A97" s="192"/>
      <c r="B97" s="193">
        <v>400</v>
      </c>
      <c r="C97" s="199" t="s">
        <v>451</v>
      </c>
      <c r="D97" s="338" t="s">
        <v>152</v>
      </c>
      <c r="E97" s="301"/>
      <c r="F97" s="302"/>
      <c r="G97" s="418"/>
      <c r="H97" s="302"/>
      <c r="I97" s="201" t="str">
        <f t="shared" si="1"/>
        <v xml:space="preserve">  </v>
      </c>
    </row>
    <row r="98" spans="1:9" ht="20.100000000000001" customHeight="1">
      <c r="A98" s="192"/>
      <c r="B98" s="193" t="s">
        <v>452</v>
      </c>
      <c r="C98" s="199" t="s">
        <v>453</v>
      </c>
      <c r="D98" s="338" t="s">
        <v>153</v>
      </c>
      <c r="E98" s="301"/>
      <c r="F98" s="302"/>
      <c r="G98" s="418"/>
      <c r="H98" s="302"/>
      <c r="I98" s="201" t="str">
        <f t="shared" si="1"/>
        <v xml:space="preserve">  </v>
      </c>
    </row>
    <row r="99" spans="1:9" ht="20.100000000000001" customHeight="1">
      <c r="A99" s="192"/>
      <c r="B99" s="477">
        <v>41</v>
      </c>
      <c r="C99" s="197" t="s">
        <v>454</v>
      </c>
      <c r="D99" s="478" t="s">
        <v>154</v>
      </c>
      <c r="E99" s="479"/>
      <c r="F99" s="450"/>
      <c r="G99" s="481"/>
      <c r="H99" s="450"/>
      <c r="I99" s="446" t="str">
        <f t="shared" si="1"/>
        <v xml:space="preserve">  </v>
      </c>
    </row>
    <row r="100" spans="1:9" ht="12" customHeight="1">
      <c r="A100" s="192"/>
      <c r="B100" s="477"/>
      <c r="C100" s="198" t="s">
        <v>455</v>
      </c>
      <c r="D100" s="478"/>
      <c r="E100" s="480"/>
      <c r="F100" s="451"/>
      <c r="G100" s="482"/>
      <c r="H100" s="451"/>
      <c r="I100" s="447" t="str">
        <f t="shared" si="1"/>
        <v xml:space="preserve">  </v>
      </c>
    </row>
    <row r="101" spans="1:9" ht="20.100000000000001" customHeight="1">
      <c r="B101" s="202">
        <v>410</v>
      </c>
      <c r="C101" s="199" t="s">
        <v>456</v>
      </c>
      <c r="D101" s="338" t="s">
        <v>155</v>
      </c>
      <c r="E101" s="301"/>
      <c r="F101" s="302"/>
      <c r="G101" s="418"/>
      <c r="H101" s="302"/>
      <c r="I101" s="201" t="str">
        <f t="shared" si="1"/>
        <v xml:space="preserve">  </v>
      </c>
    </row>
    <row r="102" spans="1:9" ht="36.75" customHeight="1">
      <c r="B102" s="202" t="s">
        <v>457</v>
      </c>
      <c r="C102" s="199" t="s">
        <v>458</v>
      </c>
      <c r="D102" s="338" t="s">
        <v>156</v>
      </c>
      <c r="E102" s="301"/>
      <c r="F102" s="302"/>
      <c r="G102" s="418"/>
      <c r="H102" s="302"/>
      <c r="I102" s="201" t="str">
        <f t="shared" si="1"/>
        <v xml:space="preserve">  </v>
      </c>
    </row>
    <row r="103" spans="1:9" ht="39" customHeight="1">
      <c r="B103" s="202" t="s">
        <v>457</v>
      </c>
      <c r="C103" s="199" t="s">
        <v>459</v>
      </c>
      <c r="D103" s="338" t="s">
        <v>158</v>
      </c>
      <c r="E103" s="301"/>
      <c r="F103" s="302"/>
      <c r="G103" s="418"/>
      <c r="H103" s="302"/>
      <c r="I103" s="201" t="str">
        <f t="shared" si="1"/>
        <v xml:space="preserve">  </v>
      </c>
    </row>
    <row r="104" spans="1:9" ht="25.5" customHeight="1">
      <c r="B104" s="202" t="s">
        <v>460</v>
      </c>
      <c r="C104" s="199" t="s">
        <v>461</v>
      </c>
      <c r="D104" s="338" t="s">
        <v>159</v>
      </c>
      <c r="E104" s="301"/>
      <c r="F104" s="302"/>
      <c r="G104" s="418"/>
      <c r="H104" s="302"/>
      <c r="I104" s="201" t="str">
        <f t="shared" si="1"/>
        <v xml:space="preserve">  </v>
      </c>
    </row>
    <row r="105" spans="1:9" ht="25.5" customHeight="1">
      <c r="B105" s="202" t="s">
        <v>462</v>
      </c>
      <c r="C105" s="199" t="s">
        <v>463</v>
      </c>
      <c r="D105" s="338" t="s">
        <v>160</v>
      </c>
      <c r="E105" s="301"/>
      <c r="F105" s="302"/>
      <c r="G105" s="418"/>
      <c r="H105" s="302"/>
      <c r="I105" s="201" t="str">
        <f t="shared" si="1"/>
        <v xml:space="preserve">  </v>
      </c>
    </row>
    <row r="106" spans="1:9" ht="20.100000000000001" customHeight="1">
      <c r="B106" s="202">
        <v>413</v>
      </c>
      <c r="C106" s="199" t="s">
        <v>464</v>
      </c>
      <c r="D106" s="338" t="s">
        <v>161</v>
      </c>
      <c r="E106" s="301"/>
      <c r="F106" s="302"/>
      <c r="G106" s="418"/>
      <c r="H106" s="302"/>
      <c r="I106" s="201" t="str">
        <f t="shared" si="1"/>
        <v xml:space="preserve">  </v>
      </c>
    </row>
    <row r="107" spans="1:9" ht="20.100000000000001" customHeight="1">
      <c r="B107" s="202">
        <v>419</v>
      </c>
      <c r="C107" s="199" t="s">
        <v>465</v>
      </c>
      <c r="D107" s="338" t="s">
        <v>162</v>
      </c>
      <c r="E107" s="301"/>
      <c r="F107" s="302"/>
      <c r="G107" s="418"/>
      <c r="H107" s="302"/>
      <c r="I107" s="201" t="str">
        <f t="shared" si="1"/>
        <v xml:space="preserve">  </v>
      </c>
    </row>
    <row r="108" spans="1:9" ht="24" customHeight="1">
      <c r="B108" s="202" t="s">
        <v>466</v>
      </c>
      <c r="C108" s="199" t="s">
        <v>467</v>
      </c>
      <c r="D108" s="338" t="s">
        <v>163</v>
      </c>
      <c r="E108" s="301"/>
      <c r="F108" s="302"/>
      <c r="G108" s="418"/>
      <c r="H108" s="302"/>
      <c r="I108" s="201" t="str">
        <f t="shared" si="1"/>
        <v xml:space="preserve">  </v>
      </c>
    </row>
    <row r="109" spans="1:9" ht="20.100000000000001" customHeight="1">
      <c r="B109" s="202">
        <v>498</v>
      </c>
      <c r="C109" s="190" t="s">
        <v>468</v>
      </c>
      <c r="D109" s="338" t="s">
        <v>164</v>
      </c>
      <c r="E109" s="301"/>
      <c r="F109" s="302"/>
      <c r="G109" s="418"/>
      <c r="H109" s="302"/>
      <c r="I109" s="201" t="str">
        <f t="shared" si="1"/>
        <v xml:space="preserve">  </v>
      </c>
    </row>
    <row r="110" spans="1:9" ht="24" customHeight="1">
      <c r="A110" s="192"/>
      <c r="B110" s="193" t="s">
        <v>469</v>
      </c>
      <c r="C110" s="190" t="s">
        <v>470</v>
      </c>
      <c r="D110" s="338" t="s">
        <v>165</v>
      </c>
      <c r="E110" s="301"/>
      <c r="F110" s="302"/>
      <c r="G110" s="418"/>
      <c r="H110" s="302"/>
      <c r="I110" s="201" t="str">
        <f t="shared" si="1"/>
        <v xml:space="preserve">  </v>
      </c>
    </row>
    <row r="111" spans="1:9" ht="23.25" customHeight="1">
      <c r="A111" s="192"/>
      <c r="B111" s="477"/>
      <c r="C111" s="195" t="s">
        <v>471</v>
      </c>
      <c r="D111" s="478" t="s">
        <v>166</v>
      </c>
      <c r="E111" s="479">
        <f>E124+E132+E138</f>
        <v>30084</v>
      </c>
      <c r="F111" s="485">
        <f>F124+F132+F138</f>
        <v>37724</v>
      </c>
      <c r="G111" s="481">
        <v>32340</v>
      </c>
      <c r="H111" s="485">
        <f>H123+H124+H132+H138</f>
        <v>20314</v>
      </c>
      <c r="I111" s="446">
        <f t="shared" si="1"/>
        <v>0.62813852813852811</v>
      </c>
    </row>
    <row r="112" spans="1:9" ht="13.5" customHeight="1">
      <c r="A112" s="192"/>
      <c r="B112" s="477"/>
      <c r="C112" s="196" t="s">
        <v>472</v>
      </c>
      <c r="D112" s="478"/>
      <c r="E112" s="480"/>
      <c r="F112" s="486"/>
      <c r="G112" s="482"/>
      <c r="H112" s="486"/>
      <c r="I112" s="447" t="str">
        <f t="shared" si="1"/>
        <v xml:space="preserve">  </v>
      </c>
    </row>
    <row r="113" spans="1:9" ht="20.100000000000001" customHeight="1">
      <c r="A113" s="192"/>
      <c r="B113" s="193">
        <v>467</v>
      </c>
      <c r="C113" s="199" t="s">
        <v>473</v>
      </c>
      <c r="D113" s="338" t="s">
        <v>167</v>
      </c>
      <c r="E113" s="301"/>
      <c r="F113" s="302"/>
      <c r="G113" s="418"/>
      <c r="H113" s="302"/>
      <c r="I113" s="201" t="str">
        <f t="shared" si="1"/>
        <v xml:space="preserve">  </v>
      </c>
    </row>
    <row r="114" spans="1:9" ht="20.100000000000001" customHeight="1">
      <c r="A114" s="192"/>
      <c r="B114" s="477" t="s">
        <v>474</v>
      </c>
      <c r="C114" s="197" t="s">
        <v>475</v>
      </c>
      <c r="D114" s="478" t="s">
        <v>168</v>
      </c>
      <c r="E114" s="479"/>
      <c r="F114" s="450"/>
      <c r="G114" s="481"/>
      <c r="H114" s="450"/>
      <c r="I114" s="446" t="str">
        <f t="shared" si="1"/>
        <v xml:space="preserve">  </v>
      </c>
    </row>
    <row r="115" spans="1:9" ht="15" customHeight="1">
      <c r="A115" s="192"/>
      <c r="B115" s="477"/>
      <c r="C115" s="198" t="s">
        <v>476</v>
      </c>
      <c r="D115" s="478"/>
      <c r="E115" s="480"/>
      <c r="F115" s="451"/>
      <c r="G115" s="482"/>
      <c r="H115" s="451"/>
      <c r="I115" s="447" t="str">
        <f t="shared" si="1"/>
        <v xml:space="preserve">  </v>
      </c>
    </row>
    <row r="116" spans="1:9" ht="25.5" customHeight="1">
      <c r="A116" s="192"/>
      <c r="B116" s="193" t="s">
        <v>477</v>
      </c>
      <c r="C116" s="199" t="s">
        <v>478</v>
      </c>
      <c r="D116" s="338" t="s">
        <v>169</v>
      </c>
      <c r="E116" s="301"/>
      <c r="F116" s="302"/>
      <c r="G116" s="418"/>
      <c r="H116" s="302"/>
      <c r="I116" s="201" t="str">
        <f t="shared" si="1"/>
        <v xml:space="preserve">  </v>
      </c>
    </row>
    <row r="117" spans="1:9" ht="25.5" customHeight="1">
      <c r="B117" s="202" t="s">
        <v>477</v>
      </c>
      <c r="C117" s="199" t="s">
        <v>479</v>
      </c>
      <c r="D117" s="338" t="s">
        <v>170</v>
      </c>
      <c r="E117" s="301"/>
      <c r="F117" s="302"/>
      <c r="G117" s="418"/>
      <c r="H117" s="302"/>
      <c r="I117" s="201" t="str">
        <f t="shared" si="1"/>
        <v xml:space="preserve">  </v>
      </c>
    </row>
    <row r="118" spans="1:9" ht="25.5" customHeight="1">
      <c r="B118" s="202" t="s">
        <v>480</v>
      </c>
      <c r="C118" s="199" t="s">
        <v>481</v>
      </c>
      <c r="D118" s="338" t="s">
        <v>171</v>
      </c>
      <c r="E118" s="301"/>
      <c r="F118" s="302"/>
      <c r="G118" s="418"/>
      <c r="H118" s="302"/>
      <c r="I118" s="201" t="str">
        <f t="shared" si="1"/>
        <v xml:space="preserve">  </v>
      </c>
    </row>
    <row r="119" spans="1:9" ht="24.75" customHeight="1">
      <c r="B119" s="202" t="s">
        <v>482</v>
      </c>
      <c r="C119" s="199" t="s">
        <v>483</v>
      </c>
      <c r="D119" s="338" t="s">
        <v>172</v>
      </c>
      <c r="E119" s="301"/>
      <c r="F119" s="302"/>
      <c r="G119" s="418"/>
      <c r="H119" s="302"/>
      <c r="I119" s="201" t="str">
        <f t="shared" si="1"/>
        <v xml:space="preserve">  </v>
      </c>
    </row>
    <row r="120" spans="1:9" ht="24.75" customHeight="1">
      <c r="B120" s="202" t="s">
        <v>484</v>
      </c>
      <c r="C120" s="199" t="s">
        <v>485</v>
      </c>
      <c r="D120" s="338" t="s">
        <v>173</v>
      </c>
      <c r="E120" s="301"/>
      <c r="F120" s="302"/>
      <c r="G120" s="418"/>
      <c r="H120" s="302"/>
      <c r="I120" s="201" t="str">
        <f t="shared" si="1"/>
        <v xml:space="preserve">  </v>
      </c>
    </row>
    <row r="121" spans="1:9" ht="20.100000000000001" customHeight="1">
      <c r="B121" s="202">
        <v>426</v>
      </c>
      <c r="C121" s="199" t="s">
        <v>486</v>
      </c>
      <c r="D121" s="338" t="s">
        <v>174</v>
      </c>
      <c r="E121" s="301"/>
      <c r="F121" s="302"/>
      <c r="G121" s="418"/>
      <c r="H121" s="302"/>
      <c r="I121" s="201" t="str">
        <f t="shared" si="1"/>
        <v xml:space="preserve">  </v>
      </c>
    </row>
    <row r="122" spans="1:9" ht="20.100000000000001" customHeight="1">
      <c r="B122" s="202">
        <v>428</v>
      </c>
      <c r="C122" s="199" t="s">
        <v>487</v>
      </c>
      <c r="D122" s="338" t="s">
        <v>175</v>
      </c>
      <c r="E122" s="301"/>
      <c r="F122" s="302"/>
      <c r="G122" s="418"/>
      <c r="H122" s="302"/>
      <c r="I122" s="201" t="str">
        <f t="shared" si="1"/>
        <v xml:space="preserve">  </v>
      </c>
    </row>
    <row r="123" spans="1:9" ht="20.100000000000001" customHeight="1">
      <c r="B123" s="202">
        <v>430</v>
      </c>
      <c r="C123" s="199" t="s">
        <v>488</v>
      </c>
      <c r="D123" s="338" t="s">
        <v>176</v>
      </c>
      <c r="E123" s="301"/>
      <c r="F123" s="302"/>
      <c r="G123" s="418"/>
      <c r="H123" s="302"/>
      <c r="I123" s="201" t="str">
        <f t="shared" si="1"/>
        <v xml:space="preserve">  </v>
      </c>
    </row>
    <row r="124" spans="1:9" ht="20.100000000000001" customHeight="1">
      <c r="A124" s="192"/>
      <c r="B124" s="477" t="s">
        <v>489</v>
      </c>
      <c r="C124" s="197" t="s">
        <v>490</v>
      </c>
      <c r="D124" s="478" t="s">
        <v>177</v>
      </c>
      <c r="E124" s="479">
        <f>E126+E127+E128+E129+E130+E131</f>
        <v>14364</v>
      </c>
      <c r="F124" s="450">
        <f>F128</f>
        <v>19184</v>
      </c>
      <c r="G124" s="481">
        <v>16000</v>
      </c>
      <c r="H124" s="450">
        <f>H128</f>
        <v>5939</v>
      </c>
      <c r="I124" s="446">
        <f t="shared" si="1"/>
        <v>0.3711875</v>
      </c>
    </row>
    <row r="125" spans="1:9" ht="12.75" customHeight="1">
      <c r="A125" s="192"/>
      <c r="B125" s="477"/>
      <c r="C125" s="198" t="s">
        <v>491</v>
      </c>
      <c r="D125" s="478"/>
      <c r="E125" s="480"/>
      <c r="F125" s="451"/>
      <c r="G125" s="482"/>
      <c r="H125" s="451"/>
      <c r="I125" s="447" t="str">
        <f t="shared" si="1"/>
        <v xml:space="preserve">  </v>
      </c>
    </row>
    <row r="126" spans="1:9" ht="24.75" customHeight="1">
      <c r="B126" s="202" t="s">
        <v>492</v>
      </c>
      <c r="C126" s="199" t="s">
        <v>493</v>
      </c>
      <c r="D126" s="338" t="s">
        <v>178</v>
      </c>
      <c r="E126" s="301"/>
      <c r="F126" s="302"/>
      <c r="G126" s="418"/>
      <c r="H126" s="302"/>
      <c r="I126" s="201" t="str">
        <f t="shared" si="1"/>
        <v xml:space="preserve">  </v>
      </c>
    </row>
    <row r="127" spans="1:9" ht="24.75" customHeight="1">
      <c r="B127" s="202" t="s">
        <v>494</v>
      </c>
      <c r="C127" s="199" t="s">
        <v>495</v>
      </c>
      <c r="D127" s="338" t="s">
        <v>179</v>
      </c>
      <c r="E127" s="301"/>
      <c r="F127" s="302"/>
      <c r="G127" s="418"/>
      <c r="H127" s="302"/>
      <c r="I127" s="201" t="str">
        <f t="shared" si="1"/>
        <v xml:space="preserve">  </v>
      </c>
    </row>
    <row r="128" spans="1:9" ht="20.100000000000001" customHeight="1">
      <c r="B128" s="202">
        <v>435</v>
      </c>
      <c r="C128" s="199" t="s">
        <v>496</v>
      </c>
      <c r="D128" s="338" t="s">
        <v>180</v>
      </c>
      <c r="E128" s="301">
        <v>14364</v>
      </c>
      <c r="F128" s="302">
        <v>19184</v>
      </c>
      <c r="G128" s="418">
        <v>16000</v>
      </c>
      <c r="H128" s="302">
        <v>5939</v>
      </c>
      <c r="I128" s="201">
        <f t="shared" si="1"/>
        <v>0.3711875</v>
      </c>
    </row>
    <row r="129" spans="1:11" ht="20.100000000000001" customHeight="1">
      <c r="B129" s="202">
        <v>436</v>
      </c>
      <c r="C129" s="199" t="s">
        <v>497</v>
      </c>
      <c r="D129" s="338" t="s">
        <v>181</v>
      </c>
      <c r="E129" s="301"/>
      <c r="F129" s="302"/>
      <c r="G129" s="418"/>
      <c r="H129" s="302"/>
      <c r="I129" s="201" t="str">
        <f t="shared" si="1"/>
        <v xml:space="preserve">  </v>
      </c>
    </row>
    <row r="130" spans="1:11" ht="20.100000000000001" customHeight="1">
      <c r="B130" s="202" t="s">
        <v>498</v>
      </c>
      <c r="C130" s="199" t="s">
        <v>499</v>
      </c>
      <c r="D130" s="338" t="s">
        <v>182</v>
      </c>
      <c r="E130" s="301"/>
      <c r="F130" s="302"/>
      <c r="G130" s="418"/>
      <c r="H130" s="302"/>
      <c r="I130" s="201" t="str">
        <f t="shared" si="1"/>
        <v xml:space="preserve">  </v>
      </c>
    </row>
    <row r="131" spans="1:11" ht="20.100000000000001" customHeight="1">
      <c r="B131" s="202" t="s">
        <v>498</v>
      </c>
      <c r="C131" s="199" t="s">
        <v>500</v>
      </c>
      <c r="D131" s="338" t="s">
        <v>183</v>
      </c>
      <c r="E131" s="301"/>
      <c r="F131" s="302"/>
      <c r="G131" s="418"/>
      <c r="H131" s="302"/>
      <c r="I131" s="201" t="str">
        <f t="shared" si="1"/>
        <v xml:space="preserve">  </v>
      </c>
    </row>
    <row r="132" spans="1:11" ht="20.100000000000001" customHeight="1">
      <c r="A132" s="192"/>
      <c r="B132" s="477" t="s">
        <v>501</v>
      </c>
      <c r="C132" s="197" t="s">
        <v>502</v>
      </c>
      <c r="D132" s="478" t="s">
        <v>184</v>
      </c>
      <c r="E132" s="456">
        <f>E134+E135+E136</f>
        <v>15581</v>
      </c>
      <c r="F132" s="448">
        <f>F134+F135+F136</f>
        <v>18400</v>
      </c>
      <c r="G132" s="483">
        <v>15400</v>
      </c>
      <c r="H132" s="448">
        <f>H134+H135+H136</f>
        <v>14275</v>
      </c>
      <c r="I132" s="444">
        <f t="shared" si="1"/>
        <v>0.92694805194805197</v>
      </c>
    </row>
    <row r="133" spans="1:11" ht="15.75" customHeight="1">
      <c r="A133" s="192"/>
      <c r="B133" s="477"/>
      <c r="C133" s="198" t="s">
        <v>503</v>
      </c>
      <c r="D133" s="478"/>
      <c r="E133" s="457"/>
      <c r="F133" s="449"/>
      <c r="G133" s="484"/>
      <c r="H133" s="449"/>
      <c r="I133" s="445" t="str">
        <f t="shared" si="1"/>
        <v xml:space="preserve">  </v>
      </c>
    </row>
    <row r="134" spans="1:11" ht="20.100000000000001" customHeight="1">
      <c r="B134" s="202" t="s">
        <v>504</v>
      </c>
      <c r="C134" s="199" t="s">
        <v>505</v>
      </c>
      <c r="D134" s="338" t="s">
        <v>185</v>
      </c>
      <c r="E134" s="301">
        <v>12270</v>
      </c>
      <c r="F134" s="302">
        <v>16000</v>
      </c>
      <c r="G134" s="418">
        <v>800</v>
      </c>
      <c r="H134" s="302">
        <v>12562</v>
      </c>
      <c r="I134" s="201">
        <f t="shared" si="1"/>
        <v>15.702500000000001</v>
      </c>
    </row>
    <row r="135" spans="1:11" ht="24.75" customHeight="1">
      <c r="B135" s="202" t="s">
        <v>506</v>
      </c>
      <c r="C135" s="199" t="s">
        <v>507</v>
      </c>
      <c r="D135" s="338" t="s">
        <v>186</v>
      </c>
      <c r="E135" s="301">
        <v>2639</v>
      </c>
      <c r="F135" s="302">
        <v>1200</v>
      </c>
      <c r="G135" s="418"/>
      <c r="H135" s="302">
        <v>1713</v>
      </c>
      <c r="I135" s="201" t="str">
        <f t="shared" si="1"/>
        <v xml:space="preserve">  </v>
      </c>
    </row>
    <row r="136" spans="1:11" ht="20.100000000000001" customHeight="1">
      <c r="B136" s="202">
        <v>481</v>
      </c>
      <c r="C136" s="199" t="s">
        <v>508</v>
      </c>
      <c r="D136" s="338" t="s">
        <v>187</v>
      </c>
      <c r="E136" s="301">
        <v>672</v>
      </c>
      <c r="F136" s="302">
        <v>1200</v>
      </c>
      <c r="G136" s="418"/>
      <c r="H136" s="302"/>
      <c r="I136" s="201" t="str">
        <f t="shared" si="1"/>
        <v xml:space="preserve">  </v>
      </c>
    </row>
    <row r="137" spans="1:11" ht="36.75" customHeight="1">
      <c r="B137" s="202">
        <v>427</v>
      </c>
      <c r="C137" s="199" t="s">
        <v>509</v>
      </c>
      <c r="D137" s="338" t="s">
        <v>188</v>
      </c>
      <c r="E137" s="301"/>
      <c r="F137" s="302"/>
      <c r="G137" s="418"/>
      <c r="H137" s="302"/>
      <c r="I137" s="201" t="str">
        <f t="shared" ref="I137:I143" si="2">IFERROR(H137/G137,"  ")</f>
        <v xml:space="preserve">  </v>
      </c>
    </row>
    <row r="138" spans="1:11" ht="36.75" customHeight="1">
      <c r="A138" s="192"/>
      <c r="B138" s="193" t="s">
        <v>510</v>
      </c>
      <c r="C138" s="199" t="s">
        <v>511</v>
      </c>
      <c r="D138" s="338" t="s">
        <v>189</v>
      </c>
      <c r="E138" s="301">
        <v>139</v>
      </c>
      <c r="F138" s="302">
        <v>140</v>
      </c>
      <c r="G138" s="418">
        <v>140</v>
      </c>
      <c r="H138" s="302">
        <v>100</v>
      </c>
      <c r="I138" s="201">
        <f t="shared" si="2"/>
        <v>0.7142857142857143</v>
      </c>
    </row>
    <row r="139" spans="1:11" ht="20.100000000000001" customHeight="1">
      <c r="A139" s="192"/>
      <c r="B139" s="477"/>
      <c r="C139" s="195" t="s">
        <v>512</v>
      </c>
      <c r="D139" s="478" t="s">
        <v>190</v>
      </c>
      <c r="E139" s="479"/>
      <c r="F139" s="450"/>
      <c r="G139" s="481"/>
      <c r="H139" s="450"/>
      <c r="I139" s="446" t="str">
        <f t="shared" si="2"/>
        <v xml:space="preserve">  </v>
      </c>
    </row>
    <row r="140" spans="1:11" ht="23.25" customHeight="1">
      <c r="A140" s="192"/>
      <c r="B140" s="477"/>
      <c r="C140" s="196" t="s">
        <v>513</v>
      </c>
      <c r="D140" s="478"/>
      <c r="E140" s="480"/>
      <c r="F140" s="451"/>
      <c r="G140" s="482"/>
      <c r="H140" s="451"/>
      <c r="I140" s="447" t="str">
        <f t="shared" si="2"/>
        <v xml:space="preserve">  </v>
      </c>
    </row>
    <row r="141" spans="1:11" ht="20.100000000000001" customHeight="1">
      <c r="A141" s="192"/>
      <c r="B141" s="477"/>
      <c r="C141" s="195" t="s">
        <v>514</v>
      </c>
      <c r="D141" s="478" t="s">
        <v>191</v>
      </c>
      <c r="E141" s="479">
        <f>E77+E92+E111</f>
        <v>107511</v>
      </c>
      <c r="F141" s="450">
        <f>F77+F111+F92</f>
        <v>114329</v>
      </c>
      <c r="G141" s="481">
        <v>111542</v>
      </c>
      <c r="H141" s="450">
        <f>H77+H111+H92</f>
        <v>96470</v>
      </c>
      <c r="I141" s="446">
        <f t="shared" si="2"/>
        <v>0.86487601083000121</v>
      </c>
      <c r="J141" s="204"/>
      <c r="K141" s="179"/>
    </row>
    <row r="142" spans="1:11" ht="14.25" customHeight="1">
      <c r="A142" s="192"/>
      <c r="B142" s="477"/>
      <c r="C142" s="196" t="s">
        <v>515</v>
      </c>
      <c r="D142" s="478"/>
      <c r="E142" s="480"/>
      <c r="F142" s="451"/>
      <c r="G142" s="482"/>
      <c r="H142" s="451"/>
      <c r="I142" s="447" t="str">
        <f t="shared" si="2"/>
        <v xml:space="preserve">  </v>
      </c>
    </row>
    <row r="143" spans="1:11" ht="20.100000000000001" customHeight="1" thickBot="1">
      <c r="A143" s="192"/>
      <c r="B143" s="205">
        <v>89</v>
      </c>
      <c r="C143" s="206" t="s">
        <v>516</v>
      </c>
      <c r="D143" s="337" t="s">
        <v>192</v>
      </c>
      <c r="E143" s="303">
        <v>14012</v>
      </c>
      <c r="F143" s="304">
        <v>14012</v>
      </c>
      <c r="G143" s="419">
        <v>14012</v>
      </c>
      <c r="H143" s="304">
        <v>274</v>
      </c>
      <c r="I143" s="207">
        <f t="shared" si="2"/>
        <v>1.9554667427918927E-2</v>
      </c>
    </row>
    <row r="145" spans="2:2">
      <c r="B145" s="177" t="s">
        <v>575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H65" sqref="H65:H66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77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08"/>
      <c r="G1" s="208"/>
      <c r="H1" s="188" t="s">
        <v>573</v>
      </c>
    </row>
    <row r="2" spans="1:8" ht="21.75" customHeight="1">
      <c r="B2" s="506" t="s">
        <v>68</v>
      </c>
      <c r="C2" s="506"/>
      <c r="D2" s="506"/>
      <c r="E2" s="506"/>
      <c r="F2" s="506"/>
      <c r="G2" s="506"/>
      <c r="H2" s="506"/>
    </row>
    <row r="3" spans="1:8" ht="14.25" customHeight="1">
      <c r="B3" s="507" t="s">
        <v>797</v>
      </c>
      <c r="C3" s="507"/>
      <c r="D3" s="507"/>
      <c r="E3" s="507"/>
      <c r="F3" s="507"/>
      <c r="G3" s="507"/>
      <c r="H3" s="507"/>
    </row>
    <row r="4" spans="1:8" ht="14.25" customHeight="1" thickBot="1">
      <c r="B4" s="176"/>
      <c r="C4" s="176"/>
      <c r="D4" s="176"/>
      <c r="E4" s="176"/>
      <c r="F4" s="176"/>
      <c r="G4" s="176"/>
      <c r="H4" s="178" t="s">
        <v>129</v>
      </c>
    </row>
    <row r="5" spans="1:8" ht="24.75" customHeight="1" thickBot="1">
      <c r="B5" s="512" t="s">
        <v>517</v>
      </c>
      <c r="C5" s="465" t="s">
        <v>85</v>
      </c>
      <c r="D5" s="496" t="s">
        <v>755</v>
      </c>
      <c r="E5" s="473" t="s">
        <v>754</v>
      </c>
      <c r="F5" s="498" t="s">
        <v>795</v>
      </c>
      <c r="G5" s="499"/>
      <c r="H5" s="504" t="s">
        <v>794</v>
      </c>
    </row>
    <row r="6" spans="1:8" ht="25.5" customHeight="1">
      <c r="A6" s="16"/>
      <c r="B6" s="513"/>
      <c r="C6" s="466"/>
      <c r="D6" s="466"/>
      <c r="E6" s="497"/>
      <c r="F6" s="235" t="s">
        <v>0</v>
      </c>
      <c r="G6" s="224" t="s">
        <v>565</v>
      </c>
      <c r="H6" s="505"/>
    </row>
    <row r="7" spans="1:8" ht="16.5" thickBot="1">
      <c r="A7" s="73"/>
      <c r="B7" s="209">
        <v>1</v>
      </c>
      <c r="C7" s="210">
        <v>2</v>
      </c>
      <c r="D7" s="211"/>
      <c r="E7" s="236"/>
      <c r="F7" s="211">
        <v>3</v>
      </c>
      <c r="G7" s="212">
        <v>4</v>
      </c>
      <c r="H7" s="187">
        <v>8</v>
      </c>
    </row>
    <row r="8" spans="1:8" s="54" customFormat="1" ht="20.100000000000001" customHeight="1">
      <c r="A8" s="213"/>
      <c r="B8" s="214" t="s">
        <v>518</v>
      </c>
      <c r="C8" s="215"/>
      <c r="D8" s="226"/>
      <c r="E8" s="227"/>
      <c r="F8" s="226"/>
      <c r="G8" s="227"/>
      <c r="H8" s="232"/>
    </row>
    <row r="9" spans="1:8" s="54" customFormat="1" ht="20.100000000000001" customHeight="1">
      <c r="A9" s="213"/>
      <c r="B9" s="216" t="s">
        <v>519</v>
      </c>
      <c r="C9" s="217">
        <v>3001</v>
      </c>
      <c r="D9" s="228">
        <v>177552</v>
      </c>
      <c r="E9" s="229">
        <v>181400</v>
      </c>
      <c r="F9" s="229">
        <v>137900</v>
      </c>
      <c r="G9" s="229">
        <f>G10+G11+G12+G13</f>
        <v>130311</v>
      </c>
      <c r="H9" s="233">
        <f>IFERROR(G9/F9,"  ")</f>
        <v>0.94496736765772293</v>
      </c>
    </row>
    <row r="10" spans="1:8" s="54" customFormat="1" ht="20.100000000000001" customHeight="1">
      <c r="A10" s="213"/>
      <c r="B10" s="218" t="s">
        <v>520</v>
      </c>
      <c r="C10" s="219">
        <v>3002</v>
      </c>
      <c r="D10" s="230">
        <v>175308</v>
      </c>
      <c r="E10" s="231">
        <v>178000</v>
      </c>
      <c r="F10" s="231">
        <v>135600</v>
      </c>
      <c r="G10" s="231">
        <v>127213</v>
      </c>
      <c r="H10" s="234">
        <f t="shared" ref="H10:H66" si="0">IFERROR(G10/F10,"  ")</f>
        <v>0.93814896755162247</v>
      </c>
    </row>
    <row r="11" spans="1:8" s="54" customFormat="1" ht="20.100000000000001" customHeight="1">
      <c r="A11" s="213"/>
      <c r="B11" s="218" t="s">
        <v>521</v>
      </c>
      <c r="C11" s="219">
        <v>3003</v>
      </c>
      <c r="D11" s="230"/>
      <c r="E11" s="231"/>
      <c r="F11" s="231"/>
      <c r="G11" s="231"/>
      <c r="H11" s="234" t="str">
        <f t="shared" si="0"/>
        <v xml:space="preserve">  </v>
      </c>
    </row>
    <row r="12" spans="1:8" s="54" customFormat="1" ht="20.100000000000001" customHeight="1">
      <c r="A12" s="213"/>
      <c r="B12" s="218" t="s">
        <v>522</v>
      </c>
      <c r="C12" s="219">
        <v>3004</v>
      </c>
      <c r="D12" s="230">
        <v>70</v>
      </c>
      <c r="E12" s="231">
        <v>100</v>
      </c>
      <c r="F12" s="231">
        <v>100</v>
      </c>
      <c r="G12" s="231">
        <v>33</v>
      </c>
      <c r="H12" s="234">
        <f t="shared" si="0"/>
        <v>0.33</v>
      </c>
    </row>
    <row r="13" spans="1:8" s="54" customFormat="1" ht="20.100000000000001" customHeight="1">
      <c r="A13" s="213"/>
      <c r="B13" s="218" t="s">
        <v>523</v>
      </c>
      <c r="C13" s="219">
        <v>3005</v>
      </c>
      <c r="D13" s="230">
        <v>2174</v>
      </c>
      <c r="E13" s="231">
        <v>3300</v>
      </c>
      <c r="F13" s="231">
        <v>2200</v>
      </c>
      <c r="G13" s="231">
        <v>3065</v>
      </c>
      <c r="H13" s="234">
        <f t="shared" si="0"/>
        <v>1.3931818181818181</v>
      </c>
    </row>
    <row r="14" spans="1:8" s="54" customFormat="1" ht="20.100000000000001" customHeight="1">
      <c r="A14" s="213"/>
      <c r="B14" s="216" t="s">
        <v>524</v>
      </c>
      <c r="C14" s="217">
        <v>3006</v>
      </c>
      <c r="D14" s="228">
        <v>173486</v>
      </c>
      <c r="E14" s="229">
        <v>185400</v>
      </c>
      <c r="F14" s="229">
        <v>139600</v>
      </c>
      <c r="G14" s="229">
        <f>G15+G17+G20+G21+G22</f>
        <v>140812</v>
      </c>
      <c r="H14" s="233">
        <f t="shared" si="0"/>
        <v>1.0086819484240688</v>
      </c>
    </row>
    <row r="15" spans="1:8" s="54" customFormat="1" ht="20.100000000000001" customHeight="1">
      <c r="A15" s="213"/>
      <c r="B15" s="218" t="s">
        <v>525</v>
      </c>
      <c r="C15" s="219">
        <v>3007</v>
      </c>
      <c r="D15" s="230">
        <v>96864</v>
      </c>
      <c r="E15" s="231">
        <v>105270</v>
      </c>
      <c r="F15" s="231">
        <v>77484</v>
      </c>
      <c r="G15" s="231">
        <v>77897</v>
      </c>
      <c r="H15" s="234">
        <f t="shared" si="0"/>
        <v>1.0053301326725517</v>
      </c>
    </row>
    <row r="16" spans="1:8" s="54" customFormat="1" ht="20.100000000000001" customHeight="1">
      <c r="A16" s="213"/>
      <c r="B16" s="218" t="s">
        <v>526</v>
      </c>
      <c r="C16" s="219">
        <v>3008</v>
      </c>
      <c r="D16" s="230"/>
      <c r="E16" s="231"/>
      <c r="F16" s="231"/>
      <c r="G16" s="231"/>
      <c r="H16" s="234" t="str">
        <f t="shared" si="0"/>
        <v xml:space="preserve">  </v>
      </c>
    </row>
    <row r="17" spans="1:8" s="54" customFormat="1" ht="20.100000000000001" customHeight="1">
      <c r="A17" s="213"/>
      <c r="B17" s="218" t="s">
        <v>527</v>
      </c>
      <c r="C17" s="219">
        <v>3009</v>
      </c>
      <c r="D17" s="230">
        <v>62648</v>
      </c>
      <c r="E17" s="231">
        <v>64900</v>
      </c>
      <c r="F17" s="231">
        <v>50606</v>
      </c>
      <c r="G17" s="231">
        <v>50030</v>
      </c>
      <c r="H17" s="234">
        <f t="shared" si="0"/>
        <v>0.98861795044065925</v>
      </c>
    </row>
    <row r="18" spans="1:8" s="54" customFormat="1" ht="20.100000000000001" customHeight="1">
      <c r="A18" s="213"/>
      <c r="B18" s="218" t="s">
        <v>528</v>
      </c>
      <c r="C18" s="219">
        <v>3010</v>
      </c>
      <c r="D18" s="230"/>
      <c r="E18" s="231"/>
      <c r="F18" s="231"/>
      <c r="G18" s="231"/>
      <c r="H18" s="234" t="str">
        <f t="shared" si="0"/>
        <v xml:space="preserve">  </v>
      </c>
    </row>
    <row r="19" spans="1:8" s="54" customFormat="1" ht="20.100000000000001" customHeight="1">
      <c r="A19" s="213"/>
      <c r="B19" s="218" t="s">
        <v>529</v>
      </c>
      <c r="C19" s="219">
        <v>3011</v>
      </c>
      <c r="D19" s="230"/>
      <c r="E19" s="231"/>
      <c r="F19" s="231"/>
      <c r="G19" s="231"/>
      <c r="H19" s="234" t="str">
        <f t="shared" si="0"/>
        <v xml:space="preserve">  </v>
      </c>
    </row>
    <row r="20" spans="1:8" s="54" customFormat="1" ht="20.100000000000001" customHeight="1">
      <c r="A20" s="213"/>
      <c r="B20" s="218" t="s">
        <v>530</v>
      </c>
      <c r="C20" s="219">
        <v>3012</v>
      </c>
      <c r="D20" s="230">
        <v>1066</v>
      </c>
      <c r="E20" s="231">
        <v>1910</v>
      </c>
      <c r="F20" s="231">
        <v>1910</v>
      </c>
      <c r="G20" s="231">
        <v>1488</v>
      </c>
      <c r="H20" s="234">
        <f t="shared" si="0"/>
        <v>0.77905759162303667</v>
      </c>
    </row>
    <row r="21" spans="1:8" s="54" customFormat="1" ht="20.100000000000001" customHeight="1">
      <c r="A21" s="213"/>
      <c r="B21" s="218" t="s">
        <v>531</v>
      </c>
      <c r="C21" s="219">
        <v>3013</v>
      </c>
      <c r="D21" s="230">
        <v>12908</v>
      </c>
      <c r="E21" s="231">
        <v>13320</v>
      </c>
      <c r="F21" s="231">
        <v>9600</v>
      </c>
      <c r="G21" s="231">
        <v>10869</v>
      </c>
      <c r="H21" s="234">
        <f t="shared" si="0"/>
        <v>1.1321874999999999</v>
      </c>
    </row>
    <row r="22" spans="1:8" s="54" customFormat="1" ht="20.100000000000001" customHeight="1">
      <c r="A22" s="213"/>
      <c r="B22" s="218" t="s">
        <v>532</v>
      </c>
      <c r="C22" s="219">
        <v>3014</v>
      </c>
      <c r="D22" s="230"/>
      <c r="E22" s="231"/>
      <c r="F22" s="231"/>
      <c r="G22" s="231">
        <v>528</v>
      </c>
      <c r="H22" s="234" t="str">
        <f t="shared" si="0"/>
        <v xml:space="preserve">  </v>
      </c>
    </row>
    <row r="23" spans="1:8" s="54" customFormat="1" ht="20.100000000000001" customHeight="1">
      <c r="A23" s="213"/>
      <c r="B23" s="218" t="s">
        <v>533</v>
      </c>
      <c r="C23" s="219">
        <v>3015</v>
      </c>
      <c r="D23" s="230">
        <v>4066</v>
      </c>
      <c r="E23" s="231"/>
      <c r="F23" s="231"/>
      <c r="G23" s="231"/>
      <c r="H23" s="234" t="str">
        <f t="shared" si="0"/>
        <v xml:space="preserve">  </v>
      </c>
    </row>
    <row r="24" spans="1:8" s="54" customFormat="1" ht="20.100000000000001" customHeight="1">
      <c r="A24" s="213"/>
      <c r="B24" s="218" t="s">
        <v>534</v>
      </c>
      <c r="C24" s="219">
        <v>3016</v>
      </c>
      <c r="D24" s="230"/>
      <c r="E24" s="231">
        <v>4000</v>
      </c>
      <c r="F24" s="231">
        <v>1700</v>
      </c>
      <c r="G24" s="231">
        <f>G14-G9</f>
        <v>10501</v>
      </c>
      <c r="H24" s="234">
        <f t="shared" si="0"/>
        <v>6.1770588235294115</v>
      </c>
    </row>
    <row r="25" spans="1:8" s="54" customFormat="1" ht="20.100000000000001" customHeight="1">
      <c r="A25" s="213"/>
      <c r="B25" s="220" t="s">
        <v>535</v>
      </c>
      <c r="C25" s="219"/>
      <c r="D25" s="230"/>
      <c r="E25" s="231"/>
      <c r="F25" s="231"/>
      <c r="G25" s="231"/>
      <c r="H25" s="234" t="str">
        <f t="shared" si="0"/>
        <v xml:space="preserve">  </v>
      </c>
    </row>
    <row r="26" spans="1:8" s="54" customFormat="1" ht="20.100000000000001" customHeight="1">
      <c r="A26" s="213"/>
      <c r="B26" s="216" t="s">
        <v>193</v>
      </c>
      <c r="C26" s="217">
        <v>3017</v>
      </c>
      <c r="D26" s="228"/>
      <c r="E26" s="229"/>
      <c r="F26" s="229"/>
      <c r="G26" s="229"/>
      <c r="H26" s="233" t="str">
        <f t="shared" si="0"/>
        <v xml:space="preserve">  </v>
      </c>
    </row>
    <row r="27" spans="1:8" s="54" customFormat="1" ht="20.100000000000001" customHeight="1">
      <c r="A27" s="213"/>
      <c r="B27" s="218" t="s">
        <v>536</v>
      </c>
      <c r="C27" s="219">
        <v>3018</v>
      </c>
      <c r="D27" s="230"/>
      <c r="E27" s="231"/>
      <c r="F27" s="231"/>
      <c r="G27" s="231"/>
      <c r="H27" s="234" t="str">
        <f t="shared" si="0"/>
        <v xml:space="preserve">  </v>
      </c>
    </row>
    <row r="28" spans="1:8" s="54" customFormat="1" ht="27.75" customHeight="1">
      <c r="A28" s="213"/>
      <c r="B28" s="218" t="s">
        <v>537</v>
      </c>
      <c r="C28" s="219">
        <v>3019</v>
      </c>
      <c r="D28" s="230"/>
      <c r="E28" s="231"/>
      <c r="F28" s="231"/>
      <c r="G28" s="231"/>
      <c r="H28" s="234" t="str">
        <f t="shared" si="0"/>
        <v xml:space="preserve">  </v>
      </c>
    </row>
    <row r="29" spans="1:8" s="54" customFormat="1" ht="20.100000000000001" customHeight="1">
      <c r="A29" s="213"/>
      <c r="B29" s="218" t="s">
        <v>538</v>
      </c>
      <c r="C29" s="219">
        <v>3020</v>
      </c>
      <c r="D29" s="230"/>
      <c r="E29" s="231"/>
      <c r="F29" s="231"/>
      <c r="G29" s="231"/>
      <c r="H29" s="234" t="str">
        <f t="shared" si="0"/>
        <v xml:space="preserve">  </v>
      </c>
    </row>
    <row r="30" spans="1:8" s="54" customFormat="1" ht="20.100000000000001" customHeight="1">
      <c r="A30" s="213"/>
      <c r="B30" s="218" t="s">
        <v>539</v>
      </c>
      <c r="C30" s="219">
        <v>3021</v>
      </c>
      <c r="D30" s="230"/>
      <c r="E30" s="231"/>
      <c r="F30" s="231"/>
      <c r="G30" s="231"/>
      <c r="H30" s="234" t="str">
        <f t="shared" si="0"/>
        <v xml:space="preserve">  </v>
      </c>
    </row>
    <row r="31" spans="1:8" s="54" customFormat="1" ht="20.100000000000001" customHeight="1">
      <c r="A31" s="213"/>
      <c r="B31" s="218" t="s">
        <v>69</v>
      </c>
      <c r="C31" s="219">
        <v>3022</v>
      </c>
      <c r="D31" s="230"/>
      <c r="E31" s="231"/>
      <c r="F31" s="231"/>
      <c r="G31" s="231"/>
      <c r="H31" s="234" t="str">
        <f t="shared" si="0"/>
        <v xml:space="preserve">  </v>
      </c>
    </row>
    <row r="32" spans="1:8" s="54" customFormat="1" ht="20.100000000000001" customHeight="1">
      <c r="A32" s="213"/>
      <c r="B32" s="216" t="s">
        <v>194</v>
      </c>
      <c r="C32" s="217">
        <v>3023</v>
      </c>
      <c r="D32" s="228"/>
      <c r="E32" s="229"/>
      <c r="F32" s="229"/>
      <c r="G32" s="229"/>
      <c r="H32" s="233" t="str">
        <f t="shared" si="0"/>
        <v xml:space="preserve">  </v>
      </c>
    </row>
    <row r="33" spans="1:8" s="54" customFormat="1" ht="20.100000000000001" customHeight="1">
      <c r="A33" s="213"/>
      <c r="B33" s="218" t="s">
        <v>540</v>
      </c>
      <c r="C33" s="219">
        <v>3024</v>
      </c>
      <c r="D33" s="230"/>
      <c r="E33" s="231"/>
      <c r="F33" s="231"/>
      <c r="G33" s="231"/>
      <c r="H33" s="234" t="str">
        <f t="shared" si="0"/>
        <v xml:space="preserve">  </v>
      </c>
    </row>
    <row r="34" spans="1:8" s="54" customFormat="1" ht="34.5" customHeight="1">
      <c r="A34" s="213"/>
      <c r="B34" s="218" t="s">
        <v>541</v>
      </c>
      <c r="C34" s="219">
        <v>3025</v>
      </c>
      <c r="D34" s="230"/>
      <c r="E34" s="231"/>
      <c r="F34" s="231"/>
      <c r="G34" s="231"/>
      <c r="H34" s="234" t="str">
        <f t="shared" si="0"/>
        <v xml:space="preserve">  </v>
      </c>
    </row>
    <row r="35" spans="1:8" s="54" customFormat="1" ht="20.100000000000001" customHeight="1">
      <c r="A35" s="213"/>
      <c r="B35" s="218" t="s">
        <v>542</v>
      </c>
      <c r="C35" s="219">
        <v>3026</v>
      </c>
      <c r="D35" s="230"/>
      <c r="E35" s="231"/>
      <c r="F35" s="231"/>
      <c r="G35" s="231"/>
      <c r="H35" s="234" t="str">
        <f t="shared" si="0"/>
        <v xml:space="preserve">  </v>
      </c>
    </row>
    <row r="36" spans="1:8" s="54" customFormat="1" ht="20.100000000000001" customHeight="1">
      <c r="A36" s="213"/>
      <c r="B36" s="218" t="s">
        <v>543</v>
      </c>
      <c r="C36" s="219">
        <v>3027</v>
      </c>
      <c r="D36" s="230"/>
      <c r="E36" s="231"/>
      <c r="F36" s="231"/>
      <c r="G36" s="231"/>
      <c r="H36" s="234" t="str">
        <f t="shared" si="0"/>
        <v xml:space="preserve">  </v>
      </c>
    </row>
    <row r="37" spans="1:8" s="54" customFormat="1" ht="20.100000000000001" customHeight="1">
      <c r="A37" s="213"/>
      <c r="B37" s="218" t="s">
        <v>544</v>
      </c>
      <c r="C37" s="219">
        <v>3028</v>
      </c>
      <c r="D37" s="230"/>
      <c r="E37" s="231"/>
      <c r="F37" s="231"/>
      <c r="G37" s="231"/>
      <c r="H37" s="234" t="str">
        <f t="shared" si="0"/>
        <v xml:space="preserve">  </v>
      </c>
    </row>
    <row r="38" spans="1:8" s="54" customFormat="1" ht="22.5" customHeight="1">
      <c r="A38" s="213"/>
      <c r="B38" s="220" t="s">
        <v>545</v>
      </c>
      <c r="C38" s="219"/>
      <c r="D38" s="230"/>
      <c r="E38" s="231"/>
      <c r="F38" s="231"/>
      <c r="G38" s="231"/>
      <c r="H38" s="234" t="str">
        <f t="shared" si="0"/>
        <v xml:space="preserve">  </v>
      </c>
    </row>
    <row r="39" spans="1:8" s="54" customFormat="1" ht="20.100000000000001" customHeight="1">
      <c r="A39" s="213"/>
      <c r="B39" s="216" t="s">
        <v>546</v>
      </c>
      <c r="C39" s="217">
        <v>3029</v>
      </c>
      <c r="D39" s="228"/>
      <c r="E39" s="229"/>
      <c r="F39" s="229"/>
      <c r="G39" s="229"/>
      <c r="H39" s="233" t="str">
        <f t="shared" si="0"/>
        <v xml:space="preserve">  </v>
      </c>
    </row>
    <row r="40" spans="1:8" s="54" customFormat="1" ht="20.100000000000001" customHeight="1">
      <c r="A40" s="213"/>
      <c r="B40" s="218" t="s">
        <v>70</v>
      </c>
      <c r="C40" s="219">
        <v>3030</v>
      </c>
      <c r="D40" s="230"/>
      <c r="E40" s="231"/>
      <c r="F40" s="231"/>
      <c r="G40" s="231"/>
      <c r="H40" s="234" t="str">
        <f t="shared" si="0"/>
        <v xml:space="preserve">  </v>
      </c>
    </row>
    <row r="41" spans="1:8" s="54" customFormat="1" ht="20.100000000000001" customHeight="1">
      <c r="A41" s="213"/>
      <c r="B41" s="218" t="s">
        <v>547</v>
      </c>
      <c r="C41" s="219">
        <v>3031</v>
      </c>
      <c r="D41" s="230"/>
      <c r="E41" s="231"/>
      <c r="F41" s="231"/>
      <c r="G41" s="231"/>
      <c r="H41" s="234" t="str">
        <f t="shared" si="0"/>
        <v xml:space="preserve">  </v>
      </c>
    </row>
    <row r="42" spans="1:8" s="54" customFormat="1" ht="20.100000000000001" customHeight="1">
      <c r="A42" s="213"/>
      <c r="B42" s="218" t="s">
        <v>548</v>
      </c>
      <c r="C42" s="219">
        <v>3032</v>
      </c>
      <c r="D42" s="230"/>
      <c r="E42" s="231"/>
      <c r="F42" s="231"/>
      <c r="G42" s="231"/>
      <c r="H42" s="234" t="str">
        <f t="shared" si="0"/>
        <v xml:space="preserve">  </v>
      </c>
    </row>
    <row r="43" spans="1:8" s="54" customFormat="1" ht="20.100000000000001" customHeight="1">
      <c r="A43" s="213"/>
      <c r="B43" s="218" t="s">
        <v>549</v>
      </c>
      <c r="C43" s="219">
        <v>3033</v>
      </c>
      <c r="D43" s="230"/>
      <c r="E43" s="231"/>
      <c r="F43" s="231"/>
      <c r="G43" s="231"/>
      <c r="H43" s="234" t="str">
        <f t="shared" si="0"/>
        <v xml:space="preserve">  </v>
      </c>
    </row>
    <row r="44" spans="1:8" s="54" customFormat="1" ht="20.100000000000001" customHeight="1">
      <c r="A44" s="213"/>
      <c r="B44" s="218" t="s">
        <v>550</v>
      </c>
      <c r="C44" s="219">
        <v>3034</v>
      </c>
      <c r="D44" s="230"/>
      <c r="E44" s="231"/>
      <c r="F44" s="231"/>
      <c r="G44" s="231"/>
      <c r="H44" s="234" t="str">
        <f t="shared" si="0"/>
        <v xml:space="preserve">  </v>
      </c>
    </row>
    <row r="45" spans="1:8" s="54" customFormat="1" ht="20.100000000000001" customHeight="1">
      <c r="A45" s="213"/>
      <c r="B45" s="218" t="s">
        <v>551</v>
      </c>
      <c r="C45" s="219">
        <v>3035</v>
      </c>
      <c r="D45" s="230"/>
      <c r="E45" s="231"/>
      <c r="F45" s="231"/>
      <c r="G45" s="231"/>
      <c r="H45" s="234" t="str">
        <f t="shared" si="0"/>
        <v xml:space="preserve">  </v>
      </c>
    </row>
    <row r="46" spans="1:8" s="54" customFormat="1" ht="20.100000000000001" customHeight="1">
      <c r="A46" s="213"/>
      <c r="B46" s="218" t="s">
        <v>552</v>
      </c>
      <c r="C46" s="219">
        <v>3036</v>
      </c>
      <c r="D46" s="230"/>
      <c r="E46" s="231"/>
      <c r="F46" s="231"/>
      <c r="G46" s="231"/>
      <c r="H46" s="234" t="str">
        <f t="shared" si="0"/>
        <v xml:space="preserve">  </v>
      </c>
    </row>
    <row r="47" spans="1:8" s="54" customFormat="1" ht="20.100000000000001" customHeight="1">
      <c r="A47" s="213"/>
      <c r="B47" s="216" t="s">
        <v>553</v>
      </c>
      <c r="C47" s="217">
        <v>3037</v>
      </c>
      <c r="D47" s="228"/>
      <c r="E47" s="229"/>
      <c r="F47" s="229"/>
      <c r="G47" s="229"/>
      <c r="H47" s="233" t="str">
        <f t="shared" si="0"/>
        <v xml:space="preserve">  </v>
      </c>
    </row>
    <row r="48" spans="1:8" s="54" customFormat="1" ht="20.100000000000001" customHeight="1">
      <c r="A48" s="213"/>
      <c r="B48" s="218" t="s">
        <v>554</v>
      </c>
      <c r="C48" s="219">
        <v>3038</v>
      </c>
      <c r="D48" s="230"/>
      <c r="E48" s="231"/>
      <c r="F48" s="231"/>
      <c r="G48" s="231"/>
      <c r="H48" s="234" t="str">
        <f t="shared" si="0"/>
        <v xml:space="preserve">  </v>
      </c>
    </row>
    <row r="49" spans="1:8" s="54" customFormat="1" ht="20.100000000000001" customHeight="1">
      <c r="A49" s="213"/>
      <c r="B49" s="218" t="s">
        <v>547</v>
      </c>
      <c r="C49" s="219">
        <v>3039</v>
      </c>
      <c r="D49" s="230"/>
      <c r="E49" s="231"/>
      <c r="F49" s="231"/>
      <c r="G49" s="231"/>
      <c r="H49" s="234" t="str">
        <f t="shared" si="0"/>
        <v xml:space="preserve">  </v>
      </c>
    </row>
    <row r="50" spans="1:8" s="54" customFormat="1" ht="20.100000000000001" customHeight="1">
      <c r="A50" s="213"/>
      <c r="B50" s="218" t="s">
        <v>548</v>
      </c>
      <c r="C50" s="219">
        <v>3040</v>
      </c>
      <c r="D50" s="230"/>
      <c r="E50" s="231"/>
      <c r="F50" s="231"/>
      <c r="G50" s="231"/>
      <c r="H50" s="234" t="str">
        <f t="shared" si="0"/>
        <v xml:space="preserve">  </v>
      </c>
    </row>
    <row r="51" spans="1:8" s="54" customFormat="1" ht="20.100000000000001" customHeight="1">
      <c r="A51" s="213"/>
      <c r="B51" s="218" t="s">
        <v>549</v>
      </c>
      <c r="C51" s="219">
        <v>3041</v>
      </c>
      <c r="D51" s="230"/>
      <c r="E51" s="231"/>
      <c r="F51" s="231"/>
      <c r="G51" s="231"/>
      <c r="H51" s="234" t="str">
        <f t="shared" si="0"/>
        <v xml:space="preserve">  </v>
      </c>
    </row>
    <row r="52" spans="1:8" s="54" customFormat="1" ht="20.100000000000001" customHeight="1">
      <c r="A52" s="213"/>
      <c r="B52" s="218" t="s">
        <v>550</v>
      </c>
      <c r="C52" s="219">
        <v>3042</v>
      </c>
      <c r="D52" s="230"/>
      <c r="E52" s="231"/>
      <c r="F52" s="231"/>
      <c r="G52" s="231"/>
      <c r="H52" s="234" t="str">
        <f t="shared" si="0"/>
        <v xml:space="preserve">  </v>
      </c>
    </row>
    <row r="53" spans="1:8" s="54" customFormat="1" ht="20.100000000000001" customHeight="1">
      <c r="A53" s="213"/>
      <c r="B53" s="218" t="s">
        <v>555</v>
      </c>
      <c r="C53" s="219">
        <v>3043</v>
      </c>
      <c r="D53" s="230"/>
      <c r="E53" s="231"/>
      <c r="F53" s="231"/>
      <c r="G53" s="231"/>
      <c r="H53" s="234" t="str">
        <f t="shared" si="0"/>
        <v xml:space="preserve">  </v>
      </c>
    </row>
    <row r="54" spans="1:8" s="54" customFormat="1" ht="20.100000000000001" customHeight="1">
      <c r="A54" s="213"/>
      <c r="B54" s="218" t="s">
        <v>556</v>
      </c>
      <c r="C54" s="219">
        <v>3044</v>
      </c>
      <c r="D54" s="230"/>
      <c r="E54" s="231"/>
      <c r="F54" s="231"/>
      <c r="G54" s="231"/>
      <c r="H54" s="234" t="str">
        <f t="shared" si="0"/>
        <v xml:space="preserve">  </v>
      </c>
    </row>
    <row r="55" spans="1:8" s="54" customFormat="1" ht="20.100000000000001" customHeight="1">
      <c r="A55" s="213"/>
      <c r="B55" s="218" t="s">
        <v>557</v>
      </c>
      <c r="C55" s="219">
        <v>3045</v>
      </c>
      <c r="D55" s="230"/>
      <c r="E55" s="231"/>
      <c r="F55" s="231"/>
      <c r="G55" s="231"/>
      <c r="H55" s="234" t="str">
        <f t="shared" si="0"/>
        <v xml:space="preserve">  </v>
      </c>
    </row>
    <row r="56" spans="1:8" s="54" customFormat="1" ht="20.100000000000001" customHeight="1">
      <c r="A56" s="213"/>
      <c r="B56" s="218" t="s">
        <v>558</v>
      </c>
      <c r="C56" s="219">
        <v>3046</v>
      </c>
      <c r="D56" s="230"/>
      <c r="E56" s="231"/>
      <c r="F56" s="231"/>
      <c r="G56" s="231"/>
      <c r="H56" s="234" t="str">
        <f t="shared" si="0"/>
        <v xml:space="preserve">  </v>
      </c>
    </row>
    <row r="57" spans="1:8" s="54" customFormat="1" ht="20.100000000000001" customHeight="1">
      <c r="A57" s="213"/>
      <c r="B57" s="218" t="s">
        <v>559</v>
      </c>
      <c r="C57" s="219">
        <v>3047</v>
      </c>
      <c r="D57" s="230"/>
      <c r="E57" s="231"/>
      <c r="F57" s="231"/>
      <c r="G57" s="231"/>
      <c r="H57" s="234" t="str">
        <f t="shared" si="0"/>
        <v xml:space="preserve">  </v>
      </c>
    </row>
    <row r="58" spans="1:8" s="54" customFormat="1" ht="20.100000000000001" customHeight="1">
      <c r="A58" s="213"/>
      <c r="B58" s="220" t="s">
        <v>566</v>
      </c>
      <c r="C58" s="219">
        <v>3048</v>
      </c>
      <c r="D58" s="230">
        <v>177552</v>
      </c>
      <c r="E58" s="231">
        <v>181400</v>
      </c>
      <c r="F58" s="231">
        <v>137900</v>
      </c>
      <c r="G58" s="231">
        <f>G9</f>
        <v>130311</v>
      </c>
      <c r="H58" s="234">
        <f t="shared" si="0"/>
        <v>0.94496736765772293</v>
      </c>
    </row>
    <row r="59" spans="1:8" s="54" customFormat="1" ht="20.100000000000001" customHeight="1">
      <c r="A59" s="213"/>
      <c r="B59" s="220" t="s">
        <v>567</v>
      </c>
      <c r="C59" s="219">
        <v>3049</v>
      </c>
      <c r="D59" s="230">
        <v>173486</v>
      </c>
      <c r="E59" s="231">
        <v>185400</v>
      </c>
      <c r="F59" s="231">
        <v>139600</v>
      </c>
      <c r="G59" s="231">
        <f>G14</f>
        <v>140812</v>
      </c>
      <c r="H59" s="234">
        <f t="shared" si="0"/>
        <v>1.0086819484240688</v>
      </c>
    </row>
    <row r="60" spans="1:8" s="54" customFormat="1" ht="20.100000000000001" customHeight="1">
      <c r="A60" s="213"/>
      <c r="B60" s="216" t="s">
        <v>568</v>
      </c>
      <c r="C60" s="217">
        <v>3050</v>
      </c>
      <c r="D60" s="228">
        <v>4066</v>
      </c>
      <c r="E60" s="229">
        <v>4000</v>
      </c>
      <c r="F60" s="229"/>
      <c r="G60" s="229"/>
      <c r="H60" s="233" t="str">
        <f t="shared" si="0"/>
        <v xml:space="preserve">  </v>
      </c>
    </row>
    <row r="61" spans="1:8" s="54" customFormat="1" ht="20.100000000000001" customHeight="1">
      <c r="A61" s="213"/>
      <c r="B61" s="216" t="s">
        <v>569</v>
      </c>
      <c r="C61" s="217">
        <v>3051</v>
      </c>
      <c r="D61" s="228"/>
      <c r="E61" s="229"/>
      <c r="F61" s="229">
        <v>1700</v>
      </c>
      <c r="G61" s="229">
        <f>G59-G58</f>
        <v>10501</v>
      </c>
      <c r="H61" s="233">
        <f t="shared" si="0"/>
        <v>6.1770588235294115</v>
      </c>
    </row>
    <row r="62" spans="1:8" s="54" customFormat="1" ht="20.100000000000001" customHeight="1">
      <c r="A62" s="213"/>
      <c r="B62" s="216" t="s">
        <v>560</v>
      </c>
      <c r="C62" s="217">
        <v>3052</v>
      </c>
      <c r="D62" s="228">
        <v>16497</v>
      </c>
      <c r="E62" s="229">
        <v>14000</v>
      </c>
      <c r="F62" s="229">
        <v>15700</v>
      </c>
      <c r="G62" s="229">
        <v>20563</v>
      </c>
      <c r="H62" s="233">
        <f t="shared" si="0"/>
        <v>1.3097452229299362</v>
      </c>
    </row>
    <row r="63" spans="1:8" s="54" customFormat="1" ht="24" customHeight="1">
      <c r="A63" s="213"/>
      <c r="B63" s="220" t="s">
        <v>561</v>
      </c>
      <c r="C63" s="219">
        <v>3053</v>
      </c>
      <c r="D63" s="230"/>
      <c r="E63" s="231"/>
      <c r="F63" s="231"/>
      <c r="G63" s="231"/>
      <c r="H63" s="234" t="str">
        <f t="shared" si="0"/>
        <v xml:space="preserve">  </v>
      </c>
    </row>
    <row r="64" spans="1:8" s="54" customFormat="1" ht="24" customHeight="1">
      <c r="A64" s="213"/>
      <c r="B64" s="220" t="s">
        <v>562</v>
      </c>
      <c r="C64" s="219">
        <v>3054</v>
      </c>
      <c r="D64" s="230"/>
      <c r="E64" s="231"/>
      <c r="F64" s="231"/>
      <c r="G64" s="231"/>
      <c r="H64" s="234" t="str">
        <f t="shared" si="0"/>
        <v xml:space="preserve">  </v>
      </c>
    </row>
    <row r="65" spans="2:9" s="54" customFormat="1" ht="20.100000000000001" customHeight="1">
      <c r="B65" s="221" t="s">
        <v>563</v>
      </c>
      <c r="C65" s="508">
        <v>3055</v>
      </c>
      <c r="D65" s="510">
        <v>20563</v>
      </c>
      <c r="E65" s="502">
        <v>10000</v>
      </c>
      <c r="F65" s="433">
        <v>14000</v>
      </c>
      <c r="G65" s="502">
        <f>G62-G61</f>
        <v>10062</v>
      </c>
      <c r="H65" s="500">
        <f>IFERROR(G65/F65,"  ")</f>
        <v>0.71871428571428575</v>
      </c>
    </row>
    <row r="66" spans="2:9" s="54" customFormat="1" ht="13.5" customHeight="1" thickBot="1">
      <c r="B66" s="222" t="s">
        <v>564</v>
      </c>
      <c r="C66" s="509"/>
      <c r="D66" s="511"/>
      <c r="E66" s="503"/>
      <c r="F66" s="434"/>
      <c r="G66" s="503"/>
      <c r="H66" s="501" t="str">
        <f t="shared" si="0"/>
        <v xml:space="preserve">  </v>
      </c>
    </row>
    <row r="67" spans="2:9">
      <c r="B67" s="223"/>
      <c r="H67" s="225" t="str">
        <f t="shared" ref="H67:H73" si="1">IFERROR(G67/F67,"  ")</f>
        <v xml:space="preserve">  </v>
      </c>
    </row>
    <row r="68" spans="2:9">
      <c r="B68" s="177" t="s">
        <v>575</v>
      </c>
      <c r="H68" s="225" t="str">
        <f t="shared" si="1"/>
        <v xml:space="preserve">  </v>
      </c>
      <c r="I68" s="16"/>
    </row>
    <row r="69" spans="2:9">
      <c r="H69" s="225" t="str">
        <f t="shared" si="1"/>
        <v xml:space="preserve">  </v>
      </c>
    </row>
    <row r="70" spans="2:9">
      <c r="H70" s="225" t="str">
        <f t="shared" si="1"/>
        <v xml:space="preserve">  </v>
      </c>
    </row>
    <row r="71" spans="2:9">
      <c r="H71" s="225" t="str">
        <f t="shared" si="1"/>
        <v xml:space="preserve">  </v>
      </c>
    </row>
    <row r="72" spans="2:9">
      <c r="H72" s="225" t="str">
        <f t="shared" si="1"/>
        <v xml:space="preserve">  </v>
      </c>
    </row>
    <row r="73" spans="2:9">
      <c r="H73" s="225" t="str">
        <f t="shared" si="1"/>
        <v xml:space="preserve">  </v>
      </c>
    </row>
    <row r="74" spans="2:9">
      <c r="H74" s="225" t="str">
        <f t="shared" ref="H74:H137" si="2">IFERROR(G74/F74,"  ")</f>
        <v xml:space="preserve">  </v>
      </c>
    </row>
    <row r="75" spans="2:9">
      <c r="H75" s="225" t="str">
        <f t="shared" si="2"/>
        <v xml:space="preserve">  </v>
      </c>
    </row>
    <row r="76" spans="2:9">
      <c r="H76" s="225" t="str">
        <f t="shared" si="2"/>
        <v xml:space="preserve">  </v>
      </c>
    </row>
    <row r="77" spans="2:9">
      <c r="H77" s="225" t="str">
        <f t="shared" si="2"/>
        <v xml:space="preserve">  </v>
      </c>
    </row>
    <row r="78" spans="2:9">
      <c r="H78" s="494" t="str">
        <f t="shared" si="2"/>
        <v xml:space="preserve">  </v>
      </c>
    </row>
    <row r="79" spans="2:9">
      <c r="H79" s="494" t="str">
        <f t="shared" si="2"/>
        <v xml:space="preserve">  </v>
      </c>
    </row>
    <row r="80" spans="2:9">
      <c r="H80" s="225" t="str">
        <f t="shared" si="2"/>
        <v xml:space="preserve">  </v>
      </c>
    </row>
    <row r="81" spans="8:8">
      <c r="H81" s="225" t="str">
        <f t="shared" si="2"/>
        <v xml:space="preserve">  </v>
      </c>
    </row>
    <row r="82" spans="8:8">
      <c r="H82" s="225" t="str">
        <f t="shared" si="2"/>
        <v xml:space="preserve">  </v>
      </c>
    </row>
    <row r="83" spans="8:8">
      <c r="H83" s="225" t="str">
        <f t="shared" si="2"/>
        <v xml:space="preserve">  </v>
      </c>
    </row>
    <row r="84" spans="8:8">
      <c r="H84" s="225" t="str">
        <f t="shared" si="2"/>
        <v xml:space="preserve">  </v>
      </c>
    </row>
    <row r="85" spans="8:8">
      <c r="H85" s="225" t="str">
        <f t="shared" si="2"/>
        <v xml:space="preserve">  </v>
      </c>
    </row>
    <row r="86" spans="8:8">
      <c r="H86" s="225" t="str">
        <f t="shared" si="2"/>
        <v xml:space="preserve">  </v>
      </c>
    </row>
    <row r="87" spans="8:8">
      <c r="H87" s="225" t="str">
        <f t="shared" si="2"/>
        <v xml:space="preserve">  </v>
      </c>
    </row>
    <row r="88" spans="8:8">
      <c r="H88" s="225" t="str">
        <f t="shared" si="2"/>
        <v xml:space="preserve">  </v>
      </c>
    </row>
    <row r="89" spans="8:8">
      <c r="H89" s="225" t="str">
        <f t="shared" si="2"/>
        <v xml:space="preserve">  </v>
      </c>
    </row>
    <row r="90" spans="8:8">
      <c r="H90" s="225" t="str">
        <f t="shared" si="2"/>
        <v xml:space="preserve">  </v>
      </c>
    </row>
    <row r="91" spans="8:8">
      <c r="H91" s="225" t="str">
        <f t="shared" si="2"/>
        <v xml:space="preserve">  </v>
      </c>
    </row>
    <row r="92" spans="8:8">
      <c r="H92" s="225" t="str">
        <f t="shared" si="2"/>
        <v xml:space="preserve">  </v>
      </c>
    </row>
    <row r="93" spans="8:8">
      <c r="H93" s="494" t="str">
        <f t="shared" si="2"/>
        <v xml:space="preserve">  </v>
      </c>
    </row>
    <row r="94" spans="8:8">
      <c r="H94" s="494" t="str">
        <f t="shared" si="2"/>
        <v xml:space="preserve">  </v>
      </c>
    </row>
    <row r="95" spans="8:8">
      <c r="H95" s="494" t="str">
        <f t="shared" si="2"/>
        <v xml:space="preserve">  </v>
      </c>
    </row>
    <row r="96" spans="8:8">
      <c r="H96" s="494" t="str">
        <f t="shared" si="2"/>
        <v xml:space="preserve">  </v>
      </c>
    </row>
    <row r="97" spans="8:8">
      <c r="H97" s="225" t="str">
        <f t="shared" si="2"/>
        <v xml:space="preserve">  </v>
      </c>
    </row>
    <row r="98" spans="8:8">
      <c r="H98" s="225" t="str">
        <f t="shared" si="2"/>
        <v xml:space="preserve">  </v>
      </c>
    </row>
    <row r="99" spans="8:8">
      <c r="H99" s="225" t="str">
        <f t="shared" si="2"/>
        <v xml:space="preserve">  </v>
      </c>
    </row>
    <row r="100" spans="8:8">
      <c r="H100" s="494" t="str">
        <f t="shared" si="2"/>
        <v xml:space="preserve">  </v>
      </c>
    </row>
    <row r="101" spans="8:8">
      <c r="H101" s="494" t="str">
        <f t="shared" si="2"/>
        <v xml:space="preserve">  </v>
      </c>
    </row>
    <row r="102" spans="8:8">
      <c r="H102" s="225" t="str">
        <f t="shared" si="2"/>
        <v xml:space="preserve">  </v>
      </c>
    </row>
    <row r="103" spans="8:8">
      <c r="H103" s="225" t="str">
        <f t="shared" si="2"/>
        <v xml:space="preserve">  </v>
      </c>
    </row>
    <row r="104" spans="8:8">
      <c r="H104" s="225" t="str">
        <f t="shared" si="2"/>
        <v xml:space="preserve">  </v>
      </c>
    </row>
    <row r="105" spans="8:8">
      <c r="H105" s="225" t="str">
        <f t="shared" si="2"/>
        <v xml:space="preserve">  </v>
      </c>
    </row>
    <row r="106" spans="8:8">
      <c r="H106" s="225" t="str">
        <f t="shared" si="2"/>
        <v xml:space="preserve">  </v>
      </c>
    </row>
    <row r="107" spans="8:8">
      <c r="H107" s="225" t="str">
        <f t="shared" si="2"/>
        <v xml:space="preserve">  </v>
      </c>
    </row>
    <row r="108" spans="8:8">
      <c r="H108" s="225" t="str">
        <f t="shared" si="2"/>
        <v xml:space="preserve">  </v>
      </c>
    </row>
    <row r="109" spans="8:8">
      <c r="H109" s="225" t="str">
        <f t="shared" si="2"/>
        <v xml:space="preserve">  </v>
      </c>
    </row>
    <row r="110" spans="8:8">
      <c r="H110" s="225" t="str">
        <f t="shared" si="2"/>
        <v xml:space="preserve">  </v>
      </c>
    </row>
    <row r="111" spans="8:8">
      <c r="H111" s="225" t="str">
        <f t="shared" si="2"/>
        <v xml:space="preserve">  </v>
      </c>
    </row>
    <row r="112" spans="8:8">
      <c r="H112" s="494" t="str">
        <f t="shared" si="2"/>
        <v xml:space="preserve">  </v>
      </c>
    </row>
    <row r="113" spans="8:8">
      <c r="H113" s="494" t="str">
        <f t="shared" si="2"/>
        <v xml:space="preserve">  </v>
      </c>
    </row>
    <row r="114" spans="8:8">
      <c r="H114" s="225" t="str">
        <f t="shared" si="2"/>
        <v xml:space="preserve">  </v>
      </c>
    </row>
    <row r="115" spans="8:8">
      <c r="H115" s="494" t="str">
        <f t="shared" si="2"/>
        <v xml:space="preserve">  </v>
      </c>
    </row>
    <row r="116" spans="8:8">
      <c r="H116" s="494" t="str">
        <f t="shared" si="2"/>
        <v xml:space="preserve">  </v>
      </c>
    </row>
    <row r="117" spans="8:8">
      <c r="H117" s="225" t="str">
        <f t="shared" si="2"/>
        <v xml:space="preserve">  </v>
      </c>
    </row>
    <row r="118" spans="8:8">
      <c r="H118" s="225" t="str">
        <f t="shared" si="2"/>
        <v xml:space="preserve">  </v>
      </c>
    </row>
    <row r="119" spans="8:8">
      <c r="H119" s="225" t="str">
        <f t="shared" si="2"/>
        <v xml:space="preserve">  </v>
      </c>
    </row>
    <row r="120" spans="8:8">
      <c r="H120" s="225" t="str">
        <f t="shared" si="2"/>
        <v xml:space="preserve">  </v>
      </c>
    </row>
    <row r="121" spans="8:8">
      <c r="H121" s="225" t="str">
        <f t="shared" si="2"/>
        <v xml:space="preserve">  </v>
      </c>
    </row>
    <row r="122" spans="8:8">
      <c r="H122" s="225" t="str">
        <f t="shared" si="2"/>
        <v xml:space="preserve">  </v>
      </c>
    </row>
    <row r="123" spans="8:8">
      <c r="H123" s="225" t="str">
        <f t="shared" si="2"/>
        <v xml:space="preserve">  </v>
      </c>
    </row>
    <row r="124" spans="8:8">
      <c r="H124" s="225" t="str">
        <f t="shared" si="2"/>
        <v xml:space="preserve">  </v>
      </c>
    </row>
    <row r="125" spans="8:8">
      <c r="H125" s="494" t="str">
        <f t="shared" si="2"/>
        <v xml:space="preserve">  </v>
      </c>
    </row>
    <row r="126" spans="8:8">
      <c r="H126" s="494" t="str">
        <f t="shared" si="2"/>
        <v xml:space="preserve">  </v>
      </c>
    </row>
    <row r="127" spans="8:8">
      <c r="H127" s="225" t="str">
        <f t="shared" si="2"/>
        <v xml:space="preserve">  </v>
      </c>
    </row>
    <row r="128" spans="8:8">
      <c r="H128" s="225" t="str">
        <f t="shared" si="2"/>
        <v xml:space="preserve">  </v>
      </c>
    </row>
    <row r="129" spans="8:8">
      <c r="H129" s="225" t="str">
        <f t="shared" si="2"/>
        <v xml:space="preserve">  </v>
      </c>
    </row>
    <row r="130" spans="8:8">
      <c r="H130" s="225" t="str">
        <f t="shared" si="2"/>
        <v xml:space="preserve">  </v>
      </c>
    </row>
    <row r="131" spans="8:8">
      <c r="H131" s="225" t="str">
        <f t="shared" si="2"/>
        <v xml:space="preserve">  </v>
      </c>
    </row>
    <row r="132" spans="8:8">
      <c r="H132" s="225" t="str">
        <f t="shared" si="2"/>
        <v xml:space="preserve">  </v>
      </c>
    </row>
    <row r="133" spans="8:8">
      <c r="H133" s="495" t="str">
        <f t="shared" si="2"/>
        <v xml:space="preserve">  </v>
      </c>
    </row>
    <row r="134" spans="8:8">
      <c r="H134" s="495" t="str">
        <f t="shared" si="2"/>
        <v xml:space="preserve">  </v>
      </c>
    </row>
    <row r="135" spans="8:8">
      <c r="H135" s="225" t="str">
        <f t="shared" si="2"/>
        <v xml:space="preserve">  </v>
      </c>
    </row>
    <row r="136" spans="8:8">
      <c r="H136" s="225" t="str">
        <f t="shared" si="2"/>
        <v xml:space="preserve">  </v>
      </c>
    </row>
    <row r="137" spans="8:8">
      <c r="H137" s="225" t="str">
        <f t="shared" si="2"/>
        <v xml:space="preserve">  </v>
      </c>
    </row>
    <row r="138" spans="8:8">
      <c r="H138" s="225" t="str">
        <f t="shared" ref="H138:H144" si="3">IFERROR(G138/F138,"  ")</f>
        <v xml:space="preserve">  </v>
      </c>
    </row>
    <row r="139" spans="8:8">
      <c r="H139" s="225" t="str">
        <f t="shared" si="3"/>
        <v xml:space="preserve">  </v>
      </c>
    </row>
    <row r="140" spans="8:8">
      <c r="H140" s="494" t="str">
        <f t="shared" si="3"/>
        <v xml:space="preserve">  </v>
      </c>
    </row>
    <row r="141" spans="8:8">
      <c r="H141" s="494" t="str">
        <f t="shared" si="3"/>
        <v xml:space="preserve">  </v>
      </c>
    </row>
    <row r="142" spans="8:8">
      <c r="H142" s="494" t="str">
        <f t="shared" si="3"/>
        <v xml:space="preserve">  </v>
      </c>
    </row>
    <row r="143" spans="8:8">
      <c r="H143" s="494" t="str">
        <f t="shared" si="3"/>
        <v xml:space="preserve">  </v>
      </c>
    </row>
    <row r="144" spans="8:8">
      <c r="H144" s="225" t="str">
        <f t="shared" si="3"/>
        <v xml:space="preserve">  </v>
      </c>
    </row>
    <row r="145" spans="8:8">
      <c r="H145" s="179"/>
    </row>
    <row r="146" spans="8:8">
      <c r="H146" s="179"/>
    </row>
    <row r="147" spans="8:8">
      <c r="H147" s="179"/>
    </row>
    <row r="148" spans="8:8">
      <c r="H148" s="179"/>
    </row>
    <row r="149" spans="8:8">
      <c r="H149" s="179"/>
    </row>
    <row r="150" spans="8:8">
      <c r="H150" s="179"/>
    </row>
    <row r="151" spans="8:8">
      <c r="H151" s="179"/>
    </row>
    <row r="152" spans="8:8">
      <c r="H152" s="179"/>
    </row>
    <row r="153" spans="8:8">
      <c r="H153" s="179"/>
    </row>
  </sheetData>
  <mergeCells count="23">
    <mergeCell ref="B2:H2"/>
    <mergeCell ref="B3:H3"/>
    <mergeCell ref="C65:C66"/>
    <mergeCell ref="D65:D66"/>
    <mergeCell ref="E65:E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G39" sqref="G39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65" t="s">
        <v>211</v>
      </c>
    </row>
    <row r="2" spans="2:24" ht="20.25">
      <c r="B2" s="519" t="s">
        <v>37</v>
      </c>
      <c r="C2" s="519"/>
      <c r="D2" s="519"/>
      <c r="E2" s="519"/>
      <c r="F2" s="519"/>
      <c r="G2" s="519"/>
      <c r="H2" s="519"/>
      <c r="I2" s="1"/>
    </row>
    <row r="3" spans="2:24" ht="19.5" thickBot="1">
      <c r="C3" s="1"/>
      <c r="D3" s="30"/>
      <c r="E3" s="1"/>
      <c r="F3" s="1"/>
      <c r="G3" s="1"/>
      <c r="H3" s="61" t="s">
        <v>3</v>
      </c>
      <c r="I3" s="1"/>
    </row>
    <row r="4" spans="2:24" ht="36.75" customHeight="1">
      <c r="B4" s="520" t="s">
        <v>4</v>
      </c>
      <c r="C4" s="522" t="s">
        <v>6</v>
      </c>
      <c r="D4" s="524" t="s">
        <v>756</v>
      </c>
      <c r="E4" s="526" t="s">
        <v>757</v>
      </c>
      <c r="F4" s="528" t="s">
        <v>795</v>
      </c>
      <c r="G4" s="529"/>
      <c r="H4" s="530" t="s">
        <v>798</v>
      </c>
      <c r="I4" s="517"/>
      <c r="J4" s="518"/>
      <c r="K4" s="517"/>
      <c r="L4" s="518"/>
      <c r="M4" s="517"/>
      <c r="N4" s="518"/>
      <c r="O4" s="517"/>
      <c r="P4" s="518"/>
      <c r="Q4" s="517"/>
      <c r="R4" s="518"/>
      <c r="S4" s="518"/>
      <c r="T4" s="518"/>
      <c r="U4" s="3"/>
      <c r="V4" s="3"/>
      <c r="W4" s="3"/>
      <c r="X4" s="3"/>
    </row>
    <row r="5" spans="2:24" ht="30.75" customHeight="1" thickBot="1">
      <c r="B5" s="521"/>
      <c r="C5" s="523"/>
      <c r="D5" s="525"/>
      <c r="E5" s="527"/>
      <c r="F5" s="308" t="s">
        <v>0</v>
      </c>
      <c r="G5" s="238" t="s">
        <v>46</v>
      </c>
      <c r="H5" s="531"/>
      <c r="I5" s="517"/>
      <c r="J5" s="517"/>
      <c r="K5" s="517"/>
      <c r="L5" s="517"/>
      <c r="M5" s="517"/>
      <c r="N5" s="517"/>
      <c r="O5" s="517"/>
      <c r="P5" s="518"/>
      <c r="Q5" s="517"/>
      <c r="R5" s="518"/>
      <c r="S5" s="518"/>
      <c r="T5" s="518"/>
      <c r="U5" s="3"/>
      <c r="V5" s="3"/>
      <c r="W5" s="3"/>
      <c r="X5" s="3"/>
    </row>
    <row r="6" spans="2:24" s="34" customFormat="1" ht="35.25" customHeight="1">
      <c r="B6" s="134" t="s">
        <v>53</v>
      </c>
      <c r="C6" s="62" t="s">
        <v>82</v>
      </c>
      <c r="D6" s="81">
        <v>34286872</v>
      </c>
      <c r="E6" s="309">
        <v>38558627</v>
      </c>
      <c r="F6" s="309">
        <v>28896227</v>
      </c>
      <c r="G6" s="309">
        <v>27538347.440000001</v>
      </c>
      <c r="H6" s="314">
        <f t="shared" ref="H6:H37" si="0">IFERROR(G6/F6,"  ")</f>
        <v>0.95300841317449514</v>
      </c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</row>
    <row r="7" spans="2:24" s="34" customFormat="1" ht="35.25" customHeight="1">
      <c r="B7" s="131" t="s">
        <v>54</v>
      </c>
      <c r="C7" s="39" t="s">
        <v>120</v>
      </c>
      <c r="D7" s="80">
        <v>47367266</v>
      </c>
      <c r="E7" s="310">
        <v>53412735</v>
      </c>
      <c r="F7" s="310">
        <v>40028412</v>
      </c>
      <c r="G7" s="310">
        <v>38073959.740000002</v>
      </c>
      <c r="H7" s="315">
        <f t="shared" si="0"/>
        <v>0.95117337505170085</v>
      </c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2:24" s="34" customFormat="1" ht="35.25" customHeight="1">
      <c r="B8" s="131" t="s">
        <v>55</v>
      </c>
      <c r="C8" s="39" t="s">
        <v>121</v>
      </c>
      <c r="D8" s="80">
        <v>55233050</v>
      </c>
      <c r="E8" s="310">
        <v>62305955</v>
      </c>
      <c r="F8" s="310">
        <v>46693143</v>
      </c>
      <c r="G8" s="310">
        <v>44222904.210000001</v>
      </c>
      <c r="H8" s="315">
        <f t="shared" si="0"/>
        <v>0.94709632654199361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</row>
    <row r="9" spans="2:24" s="34" customFormat="1" ht="35.25" customHeight="1">
      <c r="B9" s="131" t="s">
        <v>56</v>
      </c>
      <c r="C9" s="39" t="s">
        <v>570</v>
      </c>
      <c r="D9" s="80">
        <v>50</v>
      </c>
      <c r="E9" s="310">
        <v>51</v>
      </c>
      <c r="F9" s="310">
        <v>51</v>
      </c>
      <c r="G9" s="310">
        <v>49</v>
      </c>
      <c r="H9" s="315">
        <f t="shared" si="0"/>
        <v>0.96078431372549022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2:24" s="34" customFormat="1" ht="35.25" customHeight="1">
      <c r="B10" s="131" t="s">
        <v>125</v>
      </c>
      <c r="C10" s="132" t="s">
        <v>122</v>
      </c>
      <c r="D10" s="80">
        <v>41</v>
      </c>
      <c r="E10" s="310">
        <v>43</v>
      </c>
      <c r="F10" s="310">
        <v>43</v>
      </c>
      <c r="G10" s="310">
        <v>42</v>
      </c>
      <c r="H10" s="315">
        <f t="shared" si="0"/>
        <v>0.97674418604651159</v>
      </c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2:24" s="34" customFormat="1" ht="35.25" customHeight="1">
      <c r="B11" s="131" t="s">
        <v>124</v>
      </c>
      <c r="C11" s="132" t="s">
        <v>123</v>
      </c>
      <c r="D11" s="80">
        <v>9</v>
      </c>
      <c r="E11" s="310">
        <v>8</v>
      </c>
      <c r="F11" s="310">
        <v>8</v>
      </c>
      <c r="G11" s="310">
        <v>7</v>
      </c>
      <c r="H11" s="315">
        <f t="shared" si="0"/>
        <v>0.875</v>
      </c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2:24" s="34" customFormat="1" ht="35.25" customHeight="1">
      <c r="B12" s="131" t="s">
        <v>98</v>
      </c>
      <c r="C12" s="133" t="s">
        <v>7</v>
      </c>
      <c r="D12" s="80"/>
      <c r="E12" s="310"/>
      <c r="F12" s="310"/>
      <c r="G12" s="310"/>
      <c r="H12" s="315" t="str">
        <f t="shared" si="0"/>
        <v xml:space="preserve">  </v>
      </c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2:24" s="34" customFormat="1" ht="35.25" customHeight="1">
      <c r="B13" s="131" t="s">
        <v>99</v>
      </c>
      <c r="C13" s="133" t="s">
        <v>71</v>
      </c>
      <c r="D13" s="307"/>
      <c r="E13" s="311"/>
      <c r="F13" s="311"/>
      <c r="G13" s="310"/>
      <c r="H13" s="315" t="str">
        <f t="shared" si="0"/>
        <v xml:space="preserve">  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2:24" s="34" customFormat="1" ht="35.25" customHeight="1">
      <c r="B14" s="131" t="s">
        <v>100</v>
      </c>
      <c r="C14" s="133" t="s">
        <v>8</v>
      </c>
      <c r="D14" s="307"/>
      <c r="E14" s="311"/>
      <c r="F14" s="311"/>
      <c r="G14" s="310"/>
      <c r="H14" s="315" t="str">
        <f t="shared" si="0"/>
        <v xml:space="preserve">  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2:24" s="34" customFormat="1" ht="35.25" customHeight="1">
      <c r="B15" s="131" t="s">
        <v>101</v>
      </c>
      <c r="C15" s="133" t="s">
        <v>72</v>
      </c>
      <c r="D15" s="307"/>
      <c r="E15" s="311"/>
      <c r="F15" s="311"/>
      <c r="G15" s="310"/>
      <c r="H15" s="315" t="str">
        <f t="shared" si="0"/>
        <v xml:space="preserve">  </v>
      </c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2:24" s="34" customFormat="1" ht="35.25" customHeight="1">
      <c r="B16" s="131" t="s">
        <v>102</v>
      </c>
      <c r="C16" s="39" t="s">
        <v>9</v>
      </c>
      <c r="D16" s="307">
        <v>2014818</v>
      </c>
      <c r="E16" s="311">
        <v>2501412</v>
      </c>
      <c r="F16" s="311">
        <v>1876059</v>
      </c>
      <c r="G16" s="310">
        <v>1794892.68</v>
      </c>
      <c r="H16" s="315">
        <f t="shared" si="0"/>
        <v>0.95673573165875914</v>
      </c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2:24" s="34" customFormat="1" ht="35.25" customHeight="1">
      <c r="B17" s="131" t="s">
        <v>103</v>
      </c>
      <c r="C17" s="39" t="s">
        <v>73</v>
      </c>
      <c r="D17" s="305">
        <v>3</v>
      </c>
      <c r="E17" s="312">
        <v>3</v>
      </c>
      <c r="F17" s="312">
        <v>3</v>
      </c>
      <c r="G17" s="310">
        <v>4</v>
      </c>
      <c r="H17" s="315">
        <f t="shared" si="0"/>
        <v>1.3333333333333333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2:24" s="34" customFormat="1" ht="35.25" customHeight="1">
      <c r="B18" s="131" t="s">
        <v>104</v>
      </c>
      <c r="C18" s="39" t="s">
        <v>10</v>
      </c>
      <c r="D18" s="305"/>
      <c r="E18" s="312"/>
      <c r="F18" s="312"/>
      <c r="G18" s="310">
        <v>1815681.22</v>
      </c>
      <c r="H18" s="315" t="str">
        <f t="shared" si="0"/>
        <v xml:space="preserve">  </v>
      </c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2:24" s="34" customFormat="1" ht="35.25" customHeight="1">
      <c r="B19" s="131" t="s">
        <v>105</v>
      </c>
      <c r="C19" s="133" t="s">
        <v>74</v>
      </c>
      <c r="D19" s="305"/>
      <c r="E19" s="312"/>
      <c r="F19" s="312"/>
      <c r="G19" s="310">
        <v>10</v>
      </c>
      <c r="H19" s="315" t="str">
        <f t="shared" si="0"/>
        <v xml:space="preserve">  </v>
      </c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2:24" s="34" customFormat="1" ht="35.25" customHeight="1">
      <c r="B20" s="131" t="s">
        <v>106</v>
      </c>
      <c r="C20" s="39" t="s">
        <v>84</v>
      </c>
      <c r="D20" s="305"/>
      <c r="E20" s="312"/>
      <c r="F20" s="312"/>
      <c r="G20" s="310"/>
      <c r="H20" s="315" t="str">
        <f t="shared" si="0"/>
        <v xml:space="preserve">  </v>
      </c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2:24" s="34" customFormat="1" ht="35.25" customHeight="1">
      <c r="B21" s="131" t="s">
        <v>63</v>
      </c>
      <c r="C21" s="39" t="s">
        <v>83</v>
      </c>
      <c r="D21" s="305"/>
      <c r="E21" s="312"/>
      <c r="F21" s="312"/>
      <c r="G21" s="310"/>
      <c r="H21" s="315" t="str">
        <f t="shared" si="0"/>
        <v xml:space="preserve">  </v>
      </c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2:24" s="34" customFormat="1" ht="35.25" customHeight="1">
      <c r="B22" s="131" t="s">
        <v>107</v>
      </c>
      <c r="C22" s="39" t="s">
        <v>75</v>
      </c>
      <c r="D22" s="305"/>
      <c r="E22" s="312"/>
      <c r="F22" s="312"/>
      <c r="G22" s="310"/>
      <c r="H22" s="315" t="str">
        <f t="shared" si="0"/>
        <v xml:space="preserve">  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</row>
    <row r="23" spans="2:24" s="34" customFormat="1" ht="35.25" customHeight="1">
      <c r="B23" s="131" t="s">
        <v>108</v>
      </c>
      <c r="C23" s="39" t="s">
        <v>76</v>
      </c>
      <c r="D23" s="305"/>
      <c r="E23" s="312"/>
      <c r="F23" s="312"/>
      <c r="G23" s="310"/>
      <c r="H23" s="315" t="str">
        <f t="shared" si="0"/>
        <v xml:space="preserve">  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</row>
    <row r="24" spans="2:24" s="34" customFormat="1" ht="35.25" customHeight="1">
      <c r="B24" s="131" t="s">
        <v>109</v>
      </c>
      <c r="C24" s="39" t="s">
        <v>77</v>
      </c>
      <c r="D24" s="305">
        <v>114465</v>
      </c>
      <c r="E24" s="312">
        <v>224840</v>
      </c>
      <c r="F24" s="312">
        <v>143080</v>
      </c>
      <c r="G24" s="310">
        <v>121875</v>
      </c>
      <c r="H24" s="315">
        <f t="shared" si="0"/>
        <v>0.85179619793122729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2:24" s="34" customFormat="1" ht="35.25" customHeight="1">
      <c r="B25" s="131" t="s">
        <v>110</v>
      </c>
      <c r="C25" s="39" t="s">
        <v>78</v>
      </c>
      <c r="D25" s="305">
        <v>3</v>
      </c>
      <c r="E25" s="312">
        <v>3</v>
      </c>
      <c r="F25" s="312">
        <v>3</v>
      </c>
      <c r="G25" s="310">
        <v>3</v>
      </c>
      <c r="H25" s="315">
        <f t="shared" si="0"/>
        <v>1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</row>
    <row r="26" spans="2:24" s="34" customFormat="1" ht="35.25" customHeight="1">
      <c r="B26" s="131" t="s">
        <v>111</v>
      </c>
      <c r="C26" s="39" t="s">
        <v>11</v>
      </c>
      <c r="D26" s="305">
        <v>488822</v>
      </c>
      <c r="E26" s="312">
        <v>600000</v>
      </c>
      <c r="F26" s="312">
        <v>450000</v>
      </c>
      <c r="G26" s="310">
        <v>552835</v>
      </c>
      <c r="H26" s="315">
        <f t="shared" si="0"/>
        <v>1.2285222222222223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</row>
    <row r="27" spans="2:24" s="34" customFormat="1" ht="35.25" customHeight="1">
      <c r="B27" s="131" t="s">
        <v>112</v>
      </c>
      <c r="C27" s="39" t="s">
        <v>79</v>
      </c>
      <c r="D27" s="305">
        <v>22969</v>
      </c>
      <c r="E27" s="312">
        <v>40000</v>
      </c>
      <c r="F27" s="312">
        <v>35000</v>
      </c>
      <c r="G27" s="310">
        <v>11044</v>
      </c>
      <c r="H27" s="315">
        <f t="shared" si="0"/>
        <v>0.31554285714285712</v>
      </c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2:24" s="38" customFormat="1" ht="35.25" customHeight="1">
      <c r="B28" s="131" t="s">
        <v>113</v>
      </c>
      <c r="C28" s="133" t="s">
        <v>80</v>
      </c>
      <c r="D28" s="305"/>
      <c r="E28" s="312"/>
      <c r="F28" s="312"/>
      <c r="G28" s="310"/>
      <c r="H28" s="315" t="str">
        <f t="shared" si="0"/>
        <v xml:space="preserve">  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</row>
    <row r="29" spans="2:24" s="34" customFormat="1" ht="35.25" customHeight="1">
      <c r="B29" s="131" t="s">
        <v>114</v>
      </c>
      <c r="C29" s="39" t="s">
        <v>12</v>
      </c>
      <c r="D29" s="305">
        <v>222644</v>
      </c>
      <c r="E29" s="312">
        <v>900000</v>
      </c>
      <c r="F29" s="312">
        <v>900000</v>
      </c>
      <c r="G29" s="310">
        <v>288705.2</v>
      </c>
      <c r="H29" s="315">
        <f t="shared" si="0"/>
        <v>0.32078355555555554</v>
      </c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2:24" s="34" customFormat="1" ht="35.25" customHeight="1">
      <c r="B30" s="131" t="s">
        <v>115</v>
      </c>
      <c r="C30" s="39" t="s">
        <v>47</v>
      </c>
      <c r="D30" s="305">
        <v>3</v>
      </c>
      <c r="E30" s="312">
        <v>2</v>
      </c>
      <c r="F30" s="312">
        <v>1</v>
      </c>
      <c r="G30" s="310">
        <v>2</v>
      </c>
      <c r="H30" s="315">
        <f t="shared" si="0"/>
        <v>2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2:24" s="34" customFormat="1" ht="35.25" customHeight="1">
      <c r="B31" s="131" t="s">
        <v>64</v>
      </c>
      <c r="C31" s="39" t="s">
        <v>13</v>
      </c>
      <c r="D31" s="305">
        <v>290636</v>
      </c>
      <c r="E31" s="312">
        <v>436000</v>
      </c>
      <c r="F31" s="312">
        <v>381765</v>
      </c>
      <c r="G31" s="310">
        <v>385117.12</v>
      </c>
      <c r="H31" s="315">
        <f t="shared" si="0"/>
        <v>1.0087805849148035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2:24" s="34" customFormat="1" ht="35.25" customHeight="1">
      <c r="B32" s="131" t="s">
        <v>116</v>
      </c>
      <c r="C32" s="39" t="s">
        <v>47</v>
      </c>
      <c r="D32" s="305">
        <v>4</v>
      </c>
      <c r="E32" s="312">
        <v>4</v>
      </c>
      <c r="F32" s="312">
        <v>3</v>
      </c>
      <c r="G32" s="310">
        <v>3</v>
      </c>
      <c r="H32" s="315">
        <f t="shared" si="0"/>
        <v>1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2:24" s="34" customFormat="1" ht="35.25" customHeight="1">
      <c r="B33" s="131" t="s">
        <v>117</v>
      </c>
      <c r="C33" s="39" t="s">
        <v>14</v>
      </c>
      <c r="D33" s="305"/>
      <c r="E33" s="312"/>
      <c r="F33" s="312"/>
      <c r="G33" s="310"/>
      <c r="H33" s="315" t="str">
        <f t="shared" si="0"/>
        <v xml:space="preserve">  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2:24" s="34" customFormat="1" ht="35.25" customHeight="1">
      <c r="B34" s="131" t="s">
        <v>118</v>
      </c>
      <c r="C34" s="39" t="s">
        <v>15</v>
      </c>
      <c r="D34" s="305">
        <v>82265</v>
      </c>
      <c r="E34" s="312">
        <v>200000</v>
      </c>
      <c r="F34" s="312">
        <v>200000</v>
      </c>
      <c r="G34" s="310">
        <v>186672</v>
      </c>
      <c r="H34" s="315">
        <f t="shared" si="0"/>
        <v>0.93335999999999997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2:24" s="34" customFormat="1" ht="35.25" customHeight="1">
      <c r="B35" s="131" t="s">
        <v>119</v>
      </c>
      <c r="C35" s="39" t="s">
        <v>16</v>
      </c>
      <c r="D35" s="305"/>
      <c r="E35" s="312"/>
      <c r="F35" s="312"/>
      <c r="G35" s="310"/>
      <c r="H35" s="315" t="str">
        <f t="shared" si="0"/>
        <v xml:space="preserve">  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2:24" s="34" customFormat="1" ht="35.25" customHeight="1">
      <c r="B36" s="131" t="s">
        <v>65</v>
      </c>
      <c r="C36" s="39" t="s">
        <v>17</v>
      </c>
      <c r="D36" s="305">
        <v>59740</v>
      </c>
      <c r="E36" s="312">
        <v>60000</v>
      </c>
      <c r="F36" s="312"/>
      <c r="G36" s="310"/>
      <c r="H36" s="315" t="str">
        <f t="shared" si="0"/>
        <v xml:space="preserve">  </v>
      </c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spans="2:24" s="34" customFormat="1" ht="35.25" customHeight="1" thickBot="1">
      <c r="B37" s="129" t="s">
        <v>268</v>
      </c>
      <c r="C37" s="130" t="s">
        <v>267</v>
      </c>
      <c r="D37" s="306"/>
      <c r="E37" s="313">
        <v>120000</v>
      </c>
      <c r="F37" s="313">
        <v>60000</v>
      </c>
      <c r="G37" s="317"/>
      <c r="H37" s="316">
        <f t="shared" si="0"/>
        <v>0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</row>
    <row r="38" spans="2:24" s="34" customFormat="1" ht="9.75" customHeight="1">
      <c r="B38" s="37"/>
      <c r="C38" s="88"/>
      <c r="D38" s="41"/>
      <c r="E38" s="88"/>
      <c r="F38" s="37"/>
      <c r="G38" s="37"/>
      <c r="H38" s="37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</row>
    <row r="39" spans="2:24" s="34" customFormat="1" ht="20.100000000000001" customHeight="1">
      <c r="B39" s="37"/>
      <c r="C39" s="13" t="s">
        <v>575</v>
      </c>
      <c r="D39" s="237"/>
      <c r="E39" s="109"/>
      <c r="F39" s="58"/>
      <c r="G39" s="416"/>
      <c r="H39" s="37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</row>
    <row r="40" spans="2:24" s="34" customFormat="1" ht="20.100000000000001" customHeight="1">
      <c r="B40" s="37"/>
      <c r="C40" s="109" t="s">
        <v>571</v>
      </c>
      <c r="D40" s="237"/>
      <c r="E40" s="109"/>
      <c r="F40" s="58"/>
      <c r="G40" s="37"/>
      <c r="H40" s="37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</row>
    <row r="41" spans="2:24" s="34" customFormat="1" ht="20.100000000000001" customHeight="1">
      <c r="B41" s="37"/>
      <c r="C41" s="514" t="s">
        <v>682</v>
      </c>
      <c r="D41" s="514"/>
      <c r="E41" s="514"/>
      <c r="F41" s="514"/>
      <c r="G41" s="37"/>
      <c r="H41" s="37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</row>
    <row r="42" spans="2:24">
      <c r="B42" s="89"/>
      <c r="C42" s="5"/>
      <c r="D42" s="31"/>
      <c r="E42" s="5"/>
      <c r="F42" s="89"/>
      <c r="G42" s="89"/>
      <c r="H42" s="8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15"/>
      <c r="C43" s="515"/>
      <c r="D43" s="13"/>
      <c r="E43" s="516"/>
      <c r="F43" s="516"/>
      <c r="G43" s="516"/>
      <c r="H43" s="516"/>
      <c r="I43" s="8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87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89"/>
      <c r="C45" s="5"/>
      <c r="D45" s="31"/>
      <c r="E45" s="5"/>
      <c r="F45" s="89"/>
      <c r="G45" s="89"/>
      <c r="H45" s="8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89"/>
      <c r="C46" s="3"/>
      <c r="D46" s="32"/>
      <c r="E46" s="3"/>
      <c r="F46" s="89"/>
      <c r="G46" s="89"/>
      <c r="H46" s="8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89"/>
      <c r="C47" s="3"/>
      <c r="D47" s="32"/>
      <c r="E47" s="3"/>
      <c r="F47" s="89"/>
      <c r="G47" s="89"/>
      <c r="H47" s="8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89"/>
      <c r="C48" s="3"/>
      <c r="D48" s="32"/>
      <c r="E48" s="3"/>
      <c r="F48" s="89"/>
      <c r="G48" s="89"/>
      <c r="H48" s="8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89"/>
      <c r="C49" s="6"/>
      <c r="D49" s="33"/>
      <c r="E49" s="6"/>
      <c r="F49" s="89"/>
      <c r="G49" s="89"/>
      <c r="H49" s="8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89"/>
      <c r="C50" s="6"/>
      <c r="D50" s="33"/>
      <c r="E50" s="6"/>
      <c r="F50" s="89"/>
      <c r="G50" s="89"/>
      <c r="H50" s="8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89"/>
      <c r="C51" s="6"/>
      <c r="D51" s="33"/>
      <c r="E51" s="6"/>
      <c r="F51" s="89"/>
      <c r="G51" s="89"/>
      <c r="H51" s="8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89"/>
      <c r="C52" s="6"/>
      <c r="D52" s="33"/>
      <c r="E52" s="6"/>
      <c r="F52" s="89"/>
      <c r="G52" s="89"/>
      <c r="H52" s="8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89"/>
      <c r="C53" s="6"/>
      <c r="D53" s="33"/>
      <c r="E53" s="6"/>
      <c r="F53" s="89"/>
      <c r="G53" s="89"/>
      <c r="H53" s="8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89"/>
      <c r="C54" s="6"/>
      <c r="D54" s="33"/>
      <c r="E54" s="6"/>
      <c r="F54" s="89"/>
      <c r="G54" s="89"/>
      <c r="H54" s="8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89"/>
      <c r="C55" s="3"/>
      <c r="D55" s="32"/>
      <c r="E55" s="3"/>
      <c r="F55" s="89"/>
      <c r="G55" s="89"/>
      <c r="H55" s="8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89"/>
      <c r="C56" s="3"/>
      <c r="D56" s="32"/>
      <c r="E56" s="3"/>
      <c r="F56" s="89"/>
      <c r="G56" s="89"/>
      <c r="H56" s="8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89"/>
      <c r="C57" s="3"/>
      <c r="D57" s="32"/>
      <c r="E57" s="3"/>
      <c r="F57" s="89"/>
      <c r="G57" s="89"/>
      <c r="H57" s="8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89"/>
      <c r="C58" s="6"/>
      <c r="D58" s="33"/>
      <c r="E58" s="6"/>
      <c r="F58" s="89"/>
      <c r="G58" s="89"/>
      <c r="H58" s="8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89"/>
      <c r="C59" s="6"/>
      <c r="D59" s="33"/>
      <c r="E59" s="6"/>
      <c r="F59" s="89"/>
      <c r="G59" s="89"/>
      <c r="H59" s="8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89"/>
      <c r="C60" s="6"/>
      <c r="D60" s="33"/>
      <c r="E60" s="6"/>
      <c r="F60" s="89"/>
      <c r="G60" s="89"/>
      <c r="H60" s="8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89"/>
      <c r="C61" s="6"/>
      <c r="D61" s="33"/>
      <c r="E61" s="6"/>
      <c r="F61" s="89"/>
      <c r="G61" s="89"/>
      <c r="H61" s="8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N11" sqref="N11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65" t="s">
        <v>210</v>
      </c>
    </row>
    <row r="4" spans="2:24" ht="18.75">
      <c r="B4" s="538" t="s">
        <v>38</v>
      </c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28"/>
      <c r="N4" s="28"/>
      <c r="O4" s="28"/>
    </row>
    <row r="5" spans="2:24" ht="16.5" customHeight="1" thickBot="1"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1"/>
    </row>
    <row r="6" spans="2:24" ht="25.5" customHeight="1">
      <c r="B6" s="540" t="s">
        <v>4</v>
      </c>
      <c r="C6" s="540" t="s">
        <v>126</v>
      </c>
      <c r="D6" s="542" t="s">
        <v>264</v>
      </c>
      <c r="E6" s="543"/>
      <c r="F6" s="544"/>
      <c r="G6" s="542" t="s">
        <v>265</v>
      </c>
      <c r="H6" s="543"/>
      <c r="I6" s="544"/>
      <c r="J6" s="543" t="s">
        <v>214</v>
      </c>
      <c r="K6" s="543"/>
      <c r="L6" s="544"/>
      <c r="M6" s="27"/>
      <c r="N6" s="27"/>
      <c r="O6" s="517"/>
      <c r="P6" s="518"/>
      <c r="Q6" s="517"/>
      <c r="R6" s="518"/>
      <c r="S6" s="517"/>
      <c r="T6" s="518"/>
      <c r="U6" s="517"/>
      <c r="V6" s="518"/>
      <c r="W6" s="518"/>
      <c r="X6" s="518"/>
    </row>
    <row r="7" spans="2:24" ht="36.75" customHeight="1" thickBot="1">
      <c r="B7" s="541"/>
      <c r="C7" s="541"/>
      <c r="D7" s="545"/>
      <c r="E7" s="546"/>
      <c r="F7" s="547"/>
      <c r="G7" s="545"/>
      <c r="H7" s="546"/>
      <c r="I7" s="547"/>
      <c r="J7" s="546"/>
      <c r="K7" s="546"/>
      <c r="L7" s="547"/>
      <c r="M7" s="26"/>
      <c r="N7" s="27"/>
      <c r="O7" s="517"/>
      <c r="P7" s="517"/>
      <c r="Q7" s="517"/>
      <c r="R7" s="517"/>
      <c r="S7" s="517"/>
      <c r="T7" s="518"/>
      <c r="U7" s="517"/>
      <c r="V7" s="518"/>
      <c r="W7" s="518"/>
      <c r="X7" s="518"/>
    </row>
    <row r="8" spans="2:24" s="34" customFormat="1" ht="36.75" customHeight="1">
      <c r="B8" s="145"/>
      <c r="C8" s="244" t="s">
        <v>799</v>
      </c>
      <c r="D8" s="548">
        <v>43</v>
      </c>
      <c r="E8" s="549"/>
      <c r="F8" s="550"/>
      <c r="G8" s="548">
        <v>6</v>
      </c>
      <c r="H8" s="549"/>
      <c r="I8" s="550"/>
      <c r="J8" s="548">
        <v>3</v>
      </c>
      <c r="K8" s="549"/>
      <c r="L8" s="550"/>
      <c r="M8" s="42"/>
      <c r="N8" s="42"/>
      <c r="O8" s="43"/>
      <c r="P8" s="43"/>
      <c r="Q8" s="43"/>
      <c r="R8" s="43"/>
      <c r="S8" s="43"/>
      <c r="T8" s="37"/>
      <c r="U8" s="43"/>
      <c r="V8" s="37"/>
      <c r="W8" s="37"/>
      <c r="X8" s="37"/>
    </row>
    <row r="9" spans="2:24" s="34" customFormat="1" ht="24.95" customHeight="1">
      <c r="B9" s="146"/>
      <c r="C9" s="245" t="s">
        <v>18</v>
      </c>
      <c r="D9" s="539"/>
      <c r="E9" s="536"/>
      <c r="F9" s="537"/>
      <c r="G9" s="535"/>
      <c r="H9" s="536"/>
      <c r="I9" s="537"/>
      <c r="J9" s="535"/>
      <c r="K9" s="536"/>
      <c r="L9" s="537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</row>
    <row r="10" spans="2:24" s="34" customFormat="1" ht="24.95" customHeight="1">
      <c r="B10" s="146" t="s">
        <v>53</v>
      </c>
      <c r="C10" s="246" t="s">
        <v>751</v>
      </c>
      <c r="D10" s="539"/>
      <c r="E10" s="536"/>
      <c r="F10" s="537"/>
      <c r="G10" s="535"/>
      <c r="H10" s="536"/>
      <c r="I10" s="537"/>
      <c r="J10" s="535"/>
      <c r="K10" s="536"/>
      <c r="L10" s="537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</row>
    <row r="11" spans="2:24" s="34" customFormat="1" ht="24.95" customHeight="1">
      <c r="B11" s="146" t="s">
        <v>54</v>
      </c>
      <c r="C11" s="246" t="s">
        <v>768</v>
      </c>
      <c r="D11" s="539"/>
      <c r="E11" s="536"/>
      <c r="F11" s="537"/>
      <c r="G11" s="535"/>
      <c r="H11" s="536"/>
      <c r="I11" s="537"/>
      <c r="J11" s="535"/>
      <c r="K11" s="536"/>
      <c r="L11" s="537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</row>
    <row r="12" spans="2:24" s="34" customFormat="1" ht="24.95" customHeight="1">
      <c r="B12" s="146" t="s">
        <v>55</v>
      </c>
      <c r="C12" s="246" t="s">
        <v>769</v>
      </c>
      <c r="D12" s="539"/>
      <c r="E12" s="536"/>
      <c r="F12" s="537"/>
      <c r="G12" s="535"/>
      <c r="H12" s="536"/>
      <c r="I12" s="537"/>
      <c r="J12" s="535">
        <v>1</v>
      </c>
      <c r="K12" s="536"/>
      <c r="L12" s="537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2:24" s="34" customFormat="1" ht="24.95" customHeight="1">
      <c r="B13" s="146" t="s">
        <v>56</v>
      </c>
      <c r="C13" s="246" t="s">
        <v>800</v>
      </c>
      <c r="D13" s="342"/>
      <c r="E13" s="343">
        <v>1</v>
      </c>
      <c r="F13" s="344"/>
      <c r="G13" s="345"/>
      <c r="H13" s="343"/>
      <c r="I13" s="344"/>
      <c r="J13" s="345"/>
      <c r="K13" s="343"/>
      <c r="L13" s="34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</row>
    <row r="14" spans="2:24" s="34" customFormat="1" ht="24.95" customHeight="1">
      <c r="B14" s="146" t="s">
        <v>266</v>
      </c>
      <c r="C14" s="246"/>
      <c r="D14" s="539"/>
      <c r="E14" s="536"/>
      <c r="F14" s="537"/>
      <c r="G14" s="535"/>
      <c r="H14" s="536"/>
      <c r="I14" s="537"/>
      <c r="J14" s="535"/>
      <c r="K14" s="536"/>
      <c r="L14" s="537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2:24" s="34" customFormat="1" ht="4.5" customHeight="1">
      <c r="B15" s="147"/>
      <c r="C15" s="247"/>
      <c r="D15" s="346"/>
      <c r="E15" s="347"/>
      <c r="F15" s="348"/>
      <c r="G15" s="346"/>
      <c r="H15" s="347"/>
      <c r="I15" s="348"/>
      <c r="J15" s="349"/>
      <c r="K15" s="347"/>
      <c r="L15" s="34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2:24" s="34" customFormat="1" ht="24.95" customHeight="1">
      <c r="B16" s="146"/>
      <c r="C16" s="245" t="s">
        <v>19</v>
      </c>
      <c r="D16" s="539"/>
      <c r="E16" s="536"/>
      <c r="F16" s="537"/>
      <c r="G16" s="535"/>
      <c r="H16" s="536"/>
      <c r="I16" s="537"/>
      <c r="J16" s="535"/>
      <c r="K16" s="536"/>
      <c r="L16" s="537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2:25" s="34" customFormat="1" ht="24.95" customHeight="1">
      <c r="B17" s="146" t="s">
        <v>53</v>
      </c>
      <c r="C17" s="248" t="s">
        <v>81</v>
      </c>
      <c r="D17" s="539"/>
      <c r="E17" s="536"/>
      <c r="F17" s="537"/>
      <c r="G17" s="535"/>
      <c r="H17" s="536"/>
      <c r="I17" s="537"/>
      <c r="J17" s="535"/>
      <c r="K17" s="536"/>
      <c r="L17" s="537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2:25" s="34" customFormat="1" ht="24.95" customHeight="1">
      <c r="B18" s="146" t="s">
        <v>54</v>
      </c>
      <c r="C18" s="248" t="s">
        <v>770</v>
      </c>
      <c r="D18" s="539"/>
      <c r="E18" s="536"/>
      <c r="F18" s="537"/>
      <c r="G18" s="535"/>
      <c r="H18" s="536"/>
      <c r="I18" s="537"/>
      <c r="J18" s="535"/>
      <c r="K18" s="536"/>
      <c r="L18" s="537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2:25" s="34" customFormat="1" ht="24.95" customHeight="1">
      <c r="B19" s="148" t="s">
        <v>55</v>
      </c>
      <c r="C19" s="249" t="s">
        <v>771</v>
      </c>
      <c r="D19" s="342"/>
      <c r="E19" s="343"/>
      <c r="F19" s="344"/>
      <c r="G19" s="345"/>
      <c r="H19" s="343"/>
      <c r="I19" s="344"/>
      <c r="J19" s="345"/>
      <c r="K19" s="343"/>
      <c r="L19" s="34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</row>
    <row r="20" spans="2:25" s="34" customFormat="1" ht="24.95" customHeight="1">
      <c r="B20" s="148" t="s">
        <v>56</v>
      </c>
      <c r="C20" s="249" t="s">
        <v>791</v>
      </c>
      <c r="D20" s="539"/>
      <c r="E20" s="536"/>
      <c r="F20" s="537"/>
      <c r="G20" s="535"/>
      <c r="H20" s="536"/>
      <c r="I20" s="537"/>
      <c r="J20" s="535"/>
      <c r="K20" s="536"/>
      <c r="L20" s="537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</row>
    <row r="21" spans="2:25" s="34" customFormat="1" ht="24.95" customHeight="1" thickBot="1">
      <c r="B21" s="146" t="s">
        <v>57</v>
      </c>
      <c r="C21" s="246" t="s">
        <v>801</v>
      </c>
      <c r="D21" s="532"/>
      <c r="E21" s="533"/>
      <c r="F21" s="534"/>
      <c r="G21" s="535">
        <v>1</v>
      </c>
      <c r="H21" s="536"/>
      <c r="I21" s="537"/>
      <c r="J21" s="535"/>
      <c r="K21" s="536"/>
      <c r="L21" s="537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</row>
    <row r="22" spans="2:25" s="25" customFormat="1" ht="36.75" customHeight="1" thickBot="1">
      <c r="B22" s="552"/>
      <c r="C22" s="554" t="s">
        <v>802</v>
      </c>
      <c r="D22" s="239" t="s">
        <v>243</v>
      </c>
      <c r="E22" s="240" t="s">
        <v>241</v>
      </c>
      <c r="F22" s="241" t="s">
        <v>242</v>
      </c>
      <c r="G22" s="242" t="s">
        <v>243</v>
      </c>
      <c r="H22" s="240" t="s">
        <v>241</v>
      </c>
      <c r="I22" s="243" t="s">
        <v>242</v>
      </c>
      <c r="J22" s="239" t="s">
        <v>243</v>
      </c>
      <c r="K22" s="240" t="s">
        <v>241</v>
      </c>
      <c r="L22" s="243" t="s">
        <v>242</v>
      </c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</row>
    <row r="23" spans="2:25" s="25" customFormat="1" ht="36.75" customHeight="1" thickBot="1">
      <c r="B23" s="553"/>
      <c r="C23" s="555"/>
      <c r="D23" s="350">
        <v>42</v>
      </c>
      <c r="E23" s="351">
        <v>13</v>
      </c>
      <c r="F23" s="351">
        <v>29</v>
      </c>
      <c r="G23" s="352">
        <v>7</v>
      </c>
      <c r="H23" s="351">
        <v>1</v>
      </c>
      <c r="I23" s="353">
        <v>6</v>
      </c>
      <c r="J23" s="350">
        <v>2</v>
      </c>
      <c r="K23" s="351">
        <v>0</v>
      </c>
      <c r="L23" s="353">
        <v>2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</row>
    <row r="24" spans="2:25" s="34" customFormat="1" ht="18.75">
      <c r="B24" s="45"/>
      <c r="C24" s="46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</row>
    <row r="25" spans="2:25" s="34" customFormat="1" ht="18.75"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2:25" s="34" customFormat="1" ht="18.75">
      <c r="C26" s="34" t="s">
        <v>215</v>
      </c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2:25" s="34" customFormat="1" ht="18.75">
      <c r="C27" s="34" t="s">
        <v>574</v>
      </c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2:25" s="34" customFormat="1" ht="18.75"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2:25" s="34" customFormat="1" ht="18.75" customHeight="1"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2:25" s="34" customFormat="1" ht="18.75">
      <c r="C30" s="36"/>
      <c r="M30" s="551"/>
      <c r="N30" s="551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2:25" ht="18.75">
      <c r="D31" s="144"/>
      <c r="E31" s="144"/>
      <c r="F31" s="144"/>
      <c r="G31" s="144"/>
      <c r="H31" s="144"/>
      <c r="I31" s="144"/>
      <c r="J31" s="144"/>
      <c r="K31" s="144"/>
      <c r="L31" s="144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2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G8" sqref="G8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64"/>
      <c r="I1" s="556" t="s">
        <v>209</v>
      </c>
      <c r="J1" s="556"/>
    </row>
    <row r="2" spans="2:10" ht="15.75">
      <c r="G2" s="164"/>
    </row>
    <row r="4" spans="2:10" ht="18.75">
      <c r="B4" s="559" t="s">
        <v>808</v>
      </c>
      <c r="C4" s="559"/>
      <c r="D4" s="559"/>
      <c r="E4" s="559"/>
      <c r="F4" s="559"/>
      <c r="G4" s="559"/>
      <c r="H4" s="91"/>
    </row>
    <row r="5" spans="2:10" ht="13.5" thickBot="1">
      <c r="B5" s="92"/>
      <c r="C5" s="93"/>
      <c r="D5" s="93"/>
      <c r="E5" s="93"/>
      <c r="F5" s="93"/>
      <c r="G5" s="90" t="s">
        <v>3</v>
      </c>
    </row>
    <row r="6" spans="2:10" ht="22.5" customHeight="1" thickBot="1">
      <c r="B6" s="560"/>
      <c r="C6" s="561"/>
      <c r="D6" s="564" t="s">
        <v>0</v>
      </c>
      <c r="E6" s="565"/>
      <c r="F6" s="564" t="s">
        <v>46</v>
      </c>
      <c r="G6" s="565"/>
    </row>
    <row r="7" spans="2:10" ht="22.5" customHeight="1" thickBot="1">
      <c r="B7" s="562"/>
      <c r="C7" s="563"/>
      <c r="D7" s="250" t="s">
        <v>221</v>
      </c>
      <c r="E7" s="251" t="s">
        <v>222</v>
      </c>
      <c r="F7" s="250" t="s">
        <v>221</v>
      </c>
      <c r="G7" s="251" t="s">
        <v>222</v>
      </c>
    </row>
    <row r="8" spans="2:10" ht="30" customHeight="1">
      <c r="B8" s="566" t="s">
        <v>223</v>
      </c>
      <c r="C8" s="94" t="s">
        <v>258</v>
      </c>
      <c r="D8" s="158">
        <v>61519.58</v>
      </c>
      <c r="E8" s="159">
        <v>44955</v>
      </c>
      <c r="F8" s="158">
        <v>47502</v>
      </c>
      <c r="G8" s="159">
        <v>34861</v>
      </c>
    </row>
    <row r="9" spans="2:10" ht="30" customHeight="1">
      <c r="B9" s="566"/>
      <c r="C9" s="157" t="s">
        <v>259</v>
      </c>
      <c r="D9" s="160">
        <v>128814</v>
      </c>
      <c r="E9" s="161">
        <v>92128.77</v>
      </c>
      <c r="F9" s="160">
        <v>200369</v>
      </c>
      <c r="G9" s="161">
        <v>142389</v>
      </c>
    </row>
    <row r="10" spans="2:10" ht="30" customHeight="1" thickBot="1">
      <c r="B10" s="567"/>
      <c r="C10" s="95" t="s">
        <v>260</v>
      </c>
      <c r="D10" s="162">
        <v>85782</v>
      </c>
      <c r="E10" s="163">
        <v>60133</v>
      </c>
      <c r="F10" s="162">
        <v>83776</v>
      </c>
      <c r="G10" s="163">
        <v>60656</v>
      </c>
    </row>
    <row r="11" spans="2:10" ht="30" customHeight="1">
      <c r="B11" s="557" t="s">
        <v>224</v>
      </c>
      <c r="C11" s="94" t="s">
        <v>258</v>
      </c>
      <c r="D11" s="158">
        <v>169446</v>
      </c>
      <c r="E11" s="159">
        <v>120611.73</v>
      </c>
      <c r="F11" s="158">
        <v>161121</v>
      </c>
      <c r="G11" s="159">
        <v>119782</v>
      </c>
    </row>
    <row r="12" spans="2:10" ht="30" customHeight="1">
      <c r="B12" s="557"/>
      <c r="C12" s="157" t="s">
        <v>259</v>
      </c>
      <c r="D12" s="160">
        <v>192772.73</v>
      </c>
      <c r="E12" s="161">
        <v>137664.68</v>
      </c>
      <c r="F12" s="160">
        <v>272779</v>
      </c>
      <c r="G12" s="161">
        <v>193148</v>
      </c>
    </row>
    <row r="13" spans="2:10" ht="30" customHeight="1" thickBot="1">
      <c r="B13" s="558"/>
      <c r="C13" s="95" t="s">
        <v>260</v>
      </c>
      <c r="D13" s="162">
        <v>182961</v>
      </c>
      <c r="E13" s="163">
        <v>128256</v>
      </c>
      <c r="F13" s="162">
        <v>191080</v>
      </c>
      <c r="G13" s="163">
        <v>135877</v>
      </c>
    </row>
    <row r="14" spans="2:10" ht="13.5" customHeight="1"/>
    <row r="15" spans="2:10">
      <c r="B15" s="177" t="s">
        <v>576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E27" sqref="E27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208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568" t="s">
        <v>687</v>
      </c>
      <c r="C3" s="568"/>
      <c r="D3" s="568"/>
      <c r="E3" s="568"/>
      <c r="F3" s="568"/>
      <c r="G3" s="568"/>
      <c r="H3" s="568"/>
      <c r="I3" s="568"/>
      <c r="J3" s="354"/>
      <c r="K3" s="14"/>
    </row>
    <row r="4" spans="2:11" ht="16.5" thickBot="1">
      <c r="B4" s="97"/>
      <c r="C4" s="97"/>
      <c r="D4" s="97"/>
      <c r="E4" s="97"/>
      <c r="F4" s="97"/>
      <c r="G4" s="97"/>
      <c r="I4" s="98" t="s">
        <v>3</v>
      </c>
    </row>
    <row r="5" spans="2:11" s="47" customFormat="1" ht="44.25" customHeight="1" thickBot="1">
      <c r="B5" s="572" t="s">
        <v>758</v>
      </c>
      <c r="C5" s="573"/>
      <c r="D5" s="573"/>
      <c r="E5" s="573"/>
      <c r="F5" s="573"/>
      <c r="G5" s="573"/>
      <c r="H5" s="574"/>
      <c r="I5" s="570" t="s">
        <v>229</v>
      </c>
      <c r="J5" s="82"/>
    </row>
    <row r="6" spans="2:11" s="47" customFormat="1" ht="47.25" customHeight="1" thickBot="1">
      <c r="B6" s="182" t="s">
        <v>684</v>
      </c>
      <c r="C6" s="252" t="s">
        <v>226</v>
      </c>
      <c r="D6" s="252" t="s">
        <v>263</v>
      </c>
      <c r="E6" s="252" t="s">
        <v>216</v>
      </c>
      <c r="F6" s="253" t="s">
        <v>217</v>
      </c>
      <c r="G6" s="252" t="s">
        <v>218</v>
      </c>
      <c r="H6" s="252" t="s">
        <v>219</v>
      </c>
      <c r="I6" s="571"/>
      <c r="J6" s="82"/>
    </row>
    <row r="7" spans="2:11" s="47" customFormat="1" ht="20.100000000000001" customHeight="1">
      <c r="B7" s="99" t="s">
        <v>197</v>
      </c>
      <c r="C7" s="99"/>
      <c r="D7" s="99"/>
      <c r="E7" s="100"/>
      <c r="F7" s="100"/>
      <c r="G7" s="100"/>
      <c r="H7" s="101"/>
      <c r="I7" s="107"/>
      <c r="J7" s="82"/>
    </row>
    <row r="8" spans="2:11" s="47" customFormat="1" ht="20.100000000000001" customHeight="1">
      <c r="B8" s="99" t="s">
        <v>197</v>
      </c>
      <c r="C8" s="99"/>
      <c r="D8" s="99"/>
      <c r="E8" s="100"/>
      <c r="F8" s="100"/>
      <c r="G8" s="100"/>
      <c r="H8" s="101"/>
      <c r="I8" s="107"/>
      <c r="J8" s="82"/>
    </row>
    <row r="9" spans="2:11" s="47" customFormat="1" ht="20.100000000000001" customHeight="1">
      <c r="B9" s="99" t="s">
        <v>197</v>
      </c>
      <c r="C9" s="99"/>
      <c r="D9" s="99"/>
      <c r="E9" s="100"/>
      <c r="F9" s="100"/>
      <c r="G9" s="100"/>
      <c r="H9" s="101"/>
      <c r="I9" s="107"/>
      <c r="J9" s="82"/>
    </row>
    <row r="10" spans="2:11" s="47" customFormat="1" ht="20.100000000000001" customHeight="1">
      <c r="B10" s="102" t="s">
        <v>197</v>
      </c>
      <c r="C10" s="103"/>
      <c r="D10" s="103"/>
      <c r="E10" s="100"/>
      <c r="F10" s="100"/>
      <c r="G10" s="100"/>
      <c r="H10" s="101"/>
      <c r="I10" s="107"/>
      <c r="J10" s="82"/>
    </row>
    <row r="11" spans="2:11" s="47" customFormat="1" ht="20.100000000000001" customHeight="1">
      <c r="B11" s="102" t="s">
        <v>197</v>
      </c>
      <c r="C11" s="103"/>
      <c r="D11" s="103"/>
      <c r="E11" s="100"/>
      <c r="F11" s="100"/>
      <c r="G11" s="100"/>
      <c r="H11" s="101"/>
      <c r="I11" s="107"/>
      <c r="J11" s="82"/>
    </row>
    <row r="12" spans="2:11" s="47" customFormat="1" ht="20.100000000000001" customHeight="1" thickBot="1">
      <c r="B12" s="104" t="s">
        <v>197</v>
      </c>
      <c r="C12" s="104"/>
      <c r="D12" s="104"/>
      <c r="E12" s="105"/>
      <c r="F12" s="105"/>
      <c r="G12" s="105"/>
      <c r="H12" s="105"/>
      <c r="I12" s="108"/>
      <c r="J12" s="82"/>
    </row>
    <row r="13" spans="2:11" s="47" customFormat="1" ht="30" customHeight="1" thickBot="1">
      <c r="B13" s="581" t="s">
        <v>262</v>
      </c>
      <c r="C13" s="582"/>
      <c r="D13" s="583"/>
      <c r="E13" s="254"/>
      <c r="F13" s="254"/>
      <c r="G13" s="254"/>
      <c r="H13" s="254"/>
      <c r="I13" s="254"/>
      <c r="J13" s="82"/>
    </row>
    <row r="14" spans="2:11">
      <c r="I14" s="60"/>
    </row>
    <row r="15" spans="2:11">
      <c r="B15" s="575" t="s">
        <v>688</v>
      </c>
      <c r="C15" s="575"/>
      <c r="D15" s="575"/>
      <c r="E15" s="575"/>
      <c r="F15" s="575"/>
      <c r="G15" s="575"/>
      <c r="H15" s="575"/>
      <c r="I15" s="86"/>
    </row>
    <row r="16" spans="2:11">
      <c r="B16" s="54"/>
      <c r="C16" s="54"/>
      <c r="D16" s="54"/>
    </row>
    <row r="19" spans="2:12">
      <c r="I19" s="85"/>
      <c r="J19" s="85"/>
      <c r="K19" s="85"/>
    </row>
    <row r="20" spans="2:12" ht="16.5" thickBot="1">
      <c r="B20" s="106"/>
      <c r="C20" s="106"/>
      <c r="D20" s="106"/>
      <c r="E20" s="106"/>
      <c r="F20" s="106"/>
      <c r="G20" s="106"/>
      <c r="H20" s="106"/>
      <c r="I20" s="98" t="s">
        <v>3</v>
      </c>
    </row>
    <row r="21" spans="2:12" s="47" customFormat="1" ht="36" customHeight="1" thickBot="1">
      <c r="B21" s="576" t="s">
        <v>809</v>
      </c>
      <c r="C21" s="577"/>
      <c r="D21" s="577"/>
      <c r="E21" s="577"/>
      <c r="F21" s="577"/>
      <c r="G21" s="577"/>
      <c r="H21" s="577"/>
      <c r="I21" s="578"/>
      <c r="L21" s="48"/>
    </row>
    <row r="22" spans="2:12" s="47" customFormat="1" ht="49.5" customHeight="1">
      <c r="B22" s="579" t="s">
        <v>225</v>
      </c>
      <c r="C22" s="570" t="s">
        <v>226</v>
      </c>
      <c r="D22" s="570" t="s">
        <v>261</v>
      </c>
      <c r="E22" s="255" t="s">
        <v>45</v>
      </c>
      <c r="F22" s="255" t="s">
        <v>199</v>
      </c>
      <c r="G22" s="255" t="s">
        <v>227</v>
      </c>
      <c r="H22" s="255" t="s">
        <v>200</v>
      </c>
      <c r="I22" s="256" t="s">
        <v>229</v>
      </c>
    </row>
    <row r="23" spans="2:12" s="47" customFormat="1" ht="19.5" thickBot="1">
      <c r="B23" s="580"/>
      <c r="C23" s="571"/>
      <c r="D23" s="571"/>
      <c r="E23" s="257">
        <v>1</v>
      </c>
      <c r="F23" s="257">
        <v>2</v>
      </c>
      <c r="G23" s="257">
        <v>3</v>
      </c>
      <c r="H23" s="257" t="s">
        <v>201</v>
      </c>
      <c r="I23" s="258">
        <v>5</v>
      </c>
    </row>
    <row r="24" spans="2:12" s="47" customFormat="1" ht="20.100000000000001" customHeight="1">
      <c r="B24" s="99" t="s">
        <v>792</v>
      </c>
      <c r="C24" s="99"/>
      <c r="D24" s="99" t="s">
        <v>750</v>
      </c>
      <c r="E24" s="100"/>
      <c r="F24" s="100">
        <v>1624660.62</v>
      </c>
      <c r="G24" s="100">
        <v>1624660.62</v>
      </c>
      <c r="H24" s="101"/>
      <c r="I24" s="107"/>
    </row>
    <row r="25" spans="2:12" s="47" customFormat="1" ht="20.100000000000001" customHeight="1">
      <c r="B25" s="99" t="s">
        <v>197</v>
      </c>
      <c r="C25" s="99"/>
      <c r="D25" s="99"/>
      <c r="E25" s="100"/>
      <c r="F25" s="100"/>
      <c r="G25" s="100"/>
      <c r="H25" s="101"/>
      <c r="I25" s="107"/>
    </row>
    <row r="26" spans="2:12" s="47" customFormat="1" ht="20.100000000000001" customHeight="1">
      <c r="B26" s="99" t="s">
        <v>197</v>
      </c>
      <c r="C26" s="99"/>
      <c r="D26" s="99"/>
      <c r="E26" s="100"/>
      <c r="F26" s="100"/>
      <c r="G26" s="100"/>
      <c r="H26" s="101"/>
      <c r="I26" s="107"/>
    </row>
    <row r="27" spans="2:12" s="47" customFormat="1" ht="20.100000000000001" customHeight="1">
      <c r="B27" s="102" t="s">
        <v>197</v>
      </c>
      <c r="C27" s="103"/>
      <c r="D27" s="103"/>
      <c r="E27" s="100"/>
      <c r="F27" s="100"/>
      <c r="G27" s="100"/>
      <c r="H27" s="101"/>
      <c r="I27" s="107"/>
    </row>
    <row r="28" spans="2:12" s="47" customFormat="1" ht="20.100000000000001" customHeight="1">
      <c r="B28" s="102" t="s">
        <v>197</v>
      </c>
      <c r="C28" s="103"/>
      <c r="D28" s="103"/>
      <c r="E28" s="100"/>
      <c r="F28" s="100"/>
      <c r="G28" s="100"/>
      <c r="H28" s="101"/>
      <c r="I28" s="107"/>
    </row>
    <row r="29" spans="2:12" s="47" customFormat="1" ht="20.100000000000001" customHeight="1" thickBot="1">
      <c r="B29" s="104" t="s">
        <v>197</v>
      </c>
      <c r="C29" s="104"/>
      <c r="D29" s="104"/>
      <c r="E29" s="105"/>
      <c r="F29" s="105"/>
      <c r="G29" s="105"/>
      <c r="H29" s="105"/>
      <c r="I29" s="108"/>
    </row>
    <row r="30" spans="2:12" s="47" customFormat="1" ht="30" customHeight="1" thickBot="1">
      <c r="B30" s="581" t="s">
        <v>262</v>
      </c>
      <c r="C30" s="582"/>
      <c r="D30" s="583"/>
      <c r="E30" s="254"/>
      <c r="F30" s="254">
        <f>F24</f>
        <v>1624660.62</v>
      </c>
      <c r="G30" s="254">
        <f>G24</f>
        <v>1624660.62</v>
      </c>
      <c r="H30" s="254"/>
      <c r="I30" s="254"/>
      <c r="J30" s="82"/>
    </row>
    <row r="31" spans="2:12" s="47" customFormat="1" ht="18.75">
      <c r="B31" s="109"/>
      <c r="C31" s="109"/>
      <c r="D31" s="109"/>
      <c r="E31" s="110"/>
      <c r="F31" s="110"/>
      <c r="G31" s="110"/>
      <c r="H31" s="110"/>
      <c r="I31" s="83"/>
    </row>
    <row r="32" spans="2:12" s="47" customFormat="1" ht="18.75">
      <c r="B32" s="109"/>
      <c r="C32" s="109"/>
      <c r="D32" s="109"/>
      <c r="E32" s="110"/>
      <c r="F32" s="110"/>
      <c r="G32" s="110"/>
      <c r="H32" s="110"/>
      <c r="I32" s="83"/>
    </row>
    <row r="33" spans="2:9" s="47" customFormat="1" ht="18" customHeight="1">
      <c r="B33" s="569" t="s">
        <v>689</v>
      </c>
      <c r="C33" s="569"/>
      <c r="D33" s="569"/>
      <c r="E33" s="569"/>
      <c r="F33" s="569"/>
      <c r="G33" s="569"/>
      <c r="H33" s="569"/>
      <c r="I33" s="83"/>
    </row>
    <row r="34" spans="2:9" s="47" customFormat="1" ht="18.75">
      <c r="B34" s="569" t="s">
        <v>576</v>
      </c>
      <c r="C34" s="569"/>
      <c r="D34" s="569"/>
      <c r="E34" s="569"/>
      <c r="F34" s="569"/>
      <c r="G34" s="569"/>
      <c r="H34" s="569"/>
      <c r="I34" s="83"/>
    </row>
    <row r="35" spans="2:9" s="47" customFormat="1" ht="18.75">
      <c r="B35" s="109"/>
      <c r="C35" s="109"/>
      <c r="D35" s="109"/>
      <c r="E35" s="110"/>
      <c r="F35" s="110"/>
      <c r="G35" s="110"/>
      <c r="H35" s="110"/>
      <c r="I35" s="83"/>
    </row>
    <row r="36" spans="2:9" s="47" customFormat="1" ht="18.75">
      <c r="B36" s="109"/>
      <c r="C36" s="109"/>
      <c r="D36" s="109"/>
      <c r="E36" s="110"/>
      <c r="F36" s="110"/>
      <c r="G36" s="110"/>
      <c r="H36" s="110"/>
      <c r="I36" s="83"/>
    </row>
    <row r="37" spans="2:9" s="47" customFormat="1" ht="18.75">
      <c r="B37" s="55"/>
      <c r="C37" s="55"/>
      <c r="D37" s="55"/>
      <c r="E37" s="56"/>
      <c r="F37" s="57"/>
      <c r="G37" s="58"/>
      <c r="H37" s="96"/>
      <c r="I37" s="96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" zoomScaleSheetLayoutView="75" workbookViewId="0">
      <selection activeCell="E8" sqref="E8:E9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207</v>
      </c>
      <c r="N2" s="595"/>
      <c r="O2" s="595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01" t="s">
        <v>48</v>
      </c>
      <c r="C5" s="601"/>
      <c r="D5" s="601"/>
      <c r="E5" s="601"/>
      <c r="F5" s="601"/>
      <c r="G5" s="601"/>
      <c r="H5" s="601"/>
      <c r="I5" s="601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2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596" t="s">
        <v>4</v>
      </c>
      <c r="C8" s="591" t="s">
        <v>5</v>
      </c>
      <c r="D8" s="593" t="s">
        <v>759</v>
      </c>
      <c r="E8" s="593" t="s">
        <v>756</v>
      </c>
      <c r="F8" s="593" t="s">
        <v>757</v>
      </c>
      <c r="G8" s="598" t="s">
        <v>810</v>
      </c>
      <c r="H8" s="599"/>
      <c r="I8" s="467" t="s">
        <v>798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597"/>
      <c r="C9" s="592"/>
      <c r="D9" s="594"/>
      <c r="E9" s="594"/>
      <c r="F9" s="594"/>
      <c r="G9" s="261" t="s">
        <v>0</v>
      </c>
      <c r="H9" s="262" t="s">
        <v>46</v>
      </c>
      <c r="I9" s="600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72" t="s">
        <v>53</v>
      </c>
      <c r="C10" s="263" t="s">
        <v>43</v>
      </c>
      <c r="D10" s="269"/>
      <c r="E10" s="269"/>
      <c r="F10" s="269"/>
      <c r="G10" s="269"/>
      <c r="H10" s="269"/>
      <c r="I10" s="268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73" t="s">
        <v>54</v>
      </c>
      <c r="C11" s="264" t="s">
        <v>44</v>
      </c>
      <c r="D11" s="270"/>
      <c r="E11" s="270"/>
      <c r="F11" s="270"/>
      <c r="G11" s="270"/>
      <c r="H11" s="270"/>
      <c r="I11" s="266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73" t="s">
        <v>55</v>
      </c>
      <c r="C12" s="264" t="s">
        <v>39</v>
      </c>
      <c r="D12" s="270"/>
      <c r="E12" s="270"/>
      <c r="F12" s="270"/>
      <c r="G12" s="270"/>
      <c r="H12" s="270"/>
      <c r="I12" s="266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73" t="s">
        <v>56</v>
      </c>
      <c r="C13" s="264" t="s">
        <v>40</v>
      </c>
      <c r="D13" s="270"/>
      <c r="E13" s="270"/>
      <c r="F13" s="270"/>
      <c r="G13" s="270"/>
      <c r="H13" s="270"/>
      <c r="I13" s="266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73" t="s">
        <v>57</v>
      </c>
      <c r="C14" s="264" t="s">
        <v>41</v>
      </c>
      <c r="D14" s="270">
        <v>300000</v>
      </c>
      <c r="E14" s="270">
        <v>304638</v>
      </c>
      <c r="F14" s="270">
        <v>350000</v>
      </c>
      <c r="G14" s="270">
        <v>200000</v>
      </c>
      <c r="H14" s="270">
        <v>171409.58</v>
      </c>
      <c r="I14" s="266">
        <f t="shared" si="0"/>
        <v>0.85704789999999997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73" t="s">
        <v>58</v>
      </c>
      <c r="C15" s="264" t="s">
        <v>42</v>
      </c>
      <c r="D15" s="270">
        <v>100000</v>
      </c>
      <c r="E15" s="270">
        <v>68370</v>
      </c>
      <c r="F15" s="270">
        <v>100000</v>
      </c>
      <c r="G15" s="270">
        <v>10000</v>
      </c>
      <c r="H15" s="270"/>
      <c r="I15" s="266">
        <f t="shared" si="0"/>
        <v>0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74" t="s">
        <v>59</v>
      </c>
      <c r="C16" s="265" t="s">
        <v>49</v>
      </c>
      <c r="D16" s="271"/>
      <c r="E16" s="271"/>
      <c r="F16" s="271"/>
      <c r="G16" s="271"/>
      <c r="H16" s="271"/>
      <c r="I16" s="267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63"/>
      <c r="C17" s="63"/>
      <c r="D17" s="63"/>
      <c r="E17" s="63"/>
      <c r="F17" s="69"/>
    </row>
    <row r="18" spans="2:11" ht="20.25" customHeight="1">
      <c r="B18" s="585" t="s">
        <v>195</v>
      </c>
      <c r="C18" s="588" t="s">
        <v>43</v>
      </c>
      <c r="D18" s="588"/>
      <c r="E18" s="589"/>
      <c r="F18" s="590" t="s">
        <v>44</v>
      </c>
      <c r="G18" s="588"/>
      <c r="H18" s="589"/>
      <c r="I18" s="590" t="s">
        <v>39</v>
      </c>
      <c r="J18" s="588"/>
      <c r="K18" s="589"/>
    </row>
    <row r="19" spans="2:11">
      <c r="B19" s="586"/>
      <c r="C19" s="275">
        <v>1</v>
      </c>
      <c r="D19" s="275">
        <v>2</v>
      </c>
      <c r="E19" s="276">
        <v>3</v>
      </c>
      <c r="F19" s="277">
        <v>4</v>
      </c>
      <c r="G19" s="275">
        <v>5</v>
      </c>
      <c r="H19" s="276">
        <v>6</v>
      </c>
      <c r="I19" s="277">
        <v>7</v>
      </c>
      <c r="J19" s="275">
        <v>8</v>
      </c>
      <c r="K19" s="276">
        <v>9</v>
      </c>
    </row>
    <row r="20" spans="2:11">
      <c r="B20" s="587"/>
      <c r="C20" s="278" t="s">
        <v>196</v>
      </c>
      <c r="D20" s="278" t="s">
        <v>197</v>
      </c>
      <c r="E20" s="279" t="s">
        <v>198</v>
      </c>
      <c r="F20" s="280" t="s">
        <v>196</v>
      </c>
      <c r="G20" s="278" t="s">
        <v>197</v>
      </c>
      <c r="H20" s="279" t="s">
        <v>198</v>
      </c>
      <c r="I20" s="280" t="s">
        <v>196</v>
      </c>
      <c r="J20" s="278" t="s">
        <v>197</v>
      </c>
      <c r="K20" s="279" t="s">
        <v>198</v>
      </c>
    </row>
    <row r="21" spans="2:11">
      <c r="B21" s="64">
        <v>1</v>
      </c>
      <c r="C21" s="50"/>
      <c r="D21" s="50"/>
      <c r="E21" s="65"/>
      <c r="F21" s="70"/>
      <c r="G21" s="50"/>
      <c r="H21" s="65"/>
      <c r="I21" s="70"/>
      <c r="J21" s="50"/>
      <c r="K21" s="65"/>
    </row>
    <row r="22" spans="2:11">
      <c r="B22" s="64">
        <v>2</v>
      </c>
      <c r="C22" s="50"/>
      <c r="D22" s="50"/>
      <c r="E22" s="65"/>
      <c r="F22" s="70"/>
      <c r="G22" s="50"/>
      <c r="H22" s="65"/>
      <c r="I22" s="70"/>
      <c r="J22" s="50"/>
      <c r="K22" s="65"/>
    </row>
    <row r="23" spans="2:11">
      <c r="B23" s="64">
        <v>3</v>
      </c>
      <c r="C23" s="50"/>
      <c r="D23" s="50"/>
      <c r="E23" s="65"/>
      <c r="F23" s="70"/>
      <c r="G23" s="50"/>
      <c r="H23" s="65"/>
      <c r="I23" s="70"/>
      <c r="J23" s="50"/>
      <c r="K23" s="65"/>
    </row>
    <row r="24" spans="2:11">
      <c r="B24" s="64">
        <v>4</v>
      </c>
      <c r="C24" s="50"/>
      <c r="D24" s="50"/>
      <c r="E24" s="65"/>
      <c r="F24" s="70"/>
      <c r="G24" s="50"/>
      <c r="H24" s="65"/>
      <c r="I24" s="70"/>
      <c r="J24" s="50"/>
      <c r="K24" s="65"/>
    </row>
    <row r="25" spans="2:11">
      <c r="B25" s="64">
        <v>5</v>
      </c>
      <c r="C25" s="50"/>
      <c r="D25" s="50"/>
      <c r="E25" s="65"/>
      <c r="F25" s="70"/>
      <c r="G25" s="50"/>
      <c r="H25" s="65"/>
      <c r="I25" s="70"/>
      <c r="J25" s="50"/>
      <c r="K25" s="65"/>
    </row>
    <row r="26" spans="2:11">
      <c r="B26" s="64">
        <v>6</v>
      </c>
      <c r="C26" s="50"/>
      <c r="D26" s="50"/>
      <c r="E26" s="65"/>
      <c r="F26" s="70"/>
      <c r="G26" s="50"/>
      <c r="H26" s="65"/>
      <c r="I26" s="70"/>
      <c r="J26" s="50"/>
      <c r="K26" s="65"/>
    </row>
    <row r="27" spans="2:11">
      <c r="B27" s="64">
        <v>7</v>
      </c>
      <c r="C27" s="50"/>
      <c r="D27" s="50"/>
      <c r="E27" s="65"/>
      <c r="F27" s="70"/>
      <c r="G27" s="50"/>
      <c r="H27" s="65"/>
      <c r="I27" s="70"/>
      <c r="J27" s="50"/>
      <c r="K27" s="65"/>
    </row>
    <row r="28" spans="2:11">
      <c r="B28" s="64">
        <v>8</v>
      </c>
      <c r="C28" s="50"/>
      <c r="D28" s="50"/>
      <c r="E28" s="65"/>
      <c r="F28" s="70"/>
      <c r="G28" s="50"/>
      <c r="H28" s="65"/>
      <c r="I28" s="70"/>
      <c r="J28" s="50"/>
      <c r="K28" s="65"/>
    </row>
    <row r="29" spans="2:11">
      <c r="B29" s="64">
        <v>9</v>
      </c>
      <c r="C29" s="50"/>
      <c r="D29" s="50"/>
      <c r="E29" s="65"/>
      <c r="F29" s="70"/>
      <c r="G29" s="50"/>
      <c r="H29" s="65"/>
      <c r="I29" s="70"/>
      <c r="J29" s="50"/>
      <c r="K29" s="65"/>
    </row>
    <row r="30" spans="2:11" ht="16.5" thickBot="1">
      <c r="B30" s="66">
        <v>10</v>
      </c>
      <c r="C30" s="67"/>
      <c r="D30" s="67"/>
      <c r="E30" s="68"/>
      <c r="F30" s="71"/>
      <c r="G30" s="67"/>
      <c r="H30" s="68"/>
      <c r="I30" s="71"/>
      <c r="J30" s="67"/>
      <c r="K30" s="68"/>
    </row>
    <row r="32" spans="2:11" ht="15.75" customHeight="1">
      <c r="B32" s="584" t="s">
        <v>576</v>
      </c>
      <c r="C32" s="584"/>
      <c r="D32" s="584"/>
      <c r="E32" s="584"/>
      <c r="F32" s="584"/>
      <c r="G32" s="584"/>
      <c r="H32" s="584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M29" sqref="M29"/>
    </sheetView>
  </sheetViews>
  <sheetFormatPr defaultRowHeight="15.75"/>
  <cols>
    <col min="1" max="1" width="5.42578125" style="13" customWidth="1"/>
    <col min="2" max="2" width="12.7109375" style="13" customWidth="1"/>
    <col min="3" max="5" width="15.7109375" style="13" customWidth="1"/>
    <col min="6" max="6" width="18.7109375" style="13" customWidth="1"/>
    <col min="7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671</v>
      </c>
    </row>
    <row r="2" spans="1:13" ht="20.25">
      <c r="B2" s="601" t="s">
        <v>690</v>
      </c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</row>
    <row r="3" spans="1:13" ht="6.75" customHeight="1">
      <c r="B3" s="374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</row>
    <row r="4" spans="1:13" ht="7.5" customHeight="1">
      <c r="B4" s="373" t="s">
        <v>681</v>
      </c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</row>
    <row r="5" spans="1:13" ht="4.5" customHeight="1">
      <c r="B5" s="363" t="s">
        <v>677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19" t="s">
        <v>257</v>
      </c>
      <c r="C6" s="619"/>
      <c r="D6" s="619"/>
      <c r="E6" s="619"/>
      <c r="F6" s="619"/>
      <c r="G6" s="619"/>
      <c r="H6" s="619"/>
      <c r="I6" s="619"/>
      <c r="J6" s="619"/>
      <c r="K6" s="619"/>
      <c r="L6" s="619"/>
      <c r="M6" s="619"/>
    </row>
    <row r="7" spans="1:13" ht="20.25" customHeight="1" thickBot="1">
      <c r="A7" s="73"/>
      <c r="B7" s="639" t="s">
        <v>252</v>
      </c>
      <c r="C7" s="627" t="s">
        <v>231</v>
      </c>
      <c r="D7" s="623"/>
      <c r="E7" s="623"/>
      <c r="F7" s="624"/>
      <c r="G7" s="627" t="s">
        <v>253</v>
      </c>
      <c r="H7" s="624"/>
      <c r="I7" s="621" t="s">
        <v>678</v>
      </c>
      <c r="J7" s="621"/>
      <c r="K7" s="621"/>
      <c r="L7" s="621"/>
      <c r="M7" s="622"/>
    </row>
    <row r="8" spans="1:13" s="53" customFormat="1" ht="18" customHeight="1" thickBot="1">
      <c r="A8" s="72"/>
      <c r="B8" s="639"/>
      <c r="C8" s="628"/>
      <c r="D8" s="625"/>
      <c r="E8" s="625"/>
      <c r="F8" s="626"/>
      <c r="G8" s="628"/>
      <c r="H8" s="626"/>
      <c r="I8" s="564" t="s">
        <v>256</v>
      </c>
      <c r="J8" s="640"/>
      <c r="K8" s="564" t="s">
        <v>679</v>
      </c>
      <c r="L8" s="640"/>
      <c r="M8" s="565"/>
    </row>
    <row r="9" spans="1:13" s="53" customFormat="1" ht="63.75" thickBot="1">
      <c r="A9" s="72"/>
      <c r="B9" s="625"/>
      <c r="C9" s="281" t="s">
        <v>675</v>
      </c>
      <c r="D9" s="284" t="s">
        <v>676</v>
      </c>
      <c r="E9" s="282" t="s">
        <v>244</v>
      </c>
      <c r="F9" s="251" t="s">
        <v>674</v>
      </c>
      <c r="G9" s="253" t="s">
        <v>254</v>
      </c>
      <c r="H9" s="282" t="s">
        <v>255</v>
      </c>
      <c r="I9" s="283" t="s">
        <v>232</v>
      </c>
      <c r="J9" s="284" t="s">
        <v>245</v>
      </c>
      <c r="K9" s="250" t="s">
        <v>228</v>
      </c>
      <c r="L9" s="285" t="s">
        <v>245</v>
      </c>
      <c r="M9" s="251" t="s">
        <v>680</v>
      </c>
    </row>
    <row r="10" spans="1:13" s="53" customFormat="1">
      <c r="A10" s="72"/>
      <c r="B10" s="638">
        <v>2017</v>
      </c>
      <c r="C10" s="632">
        <v>43258</v>
      </c>
      <c r="D10" s="629" t="s">
        <v>723</v>
      </c>
      <c r="E10" s="632" t="s">
        <v>722</v>
      </c>
      <c r="F10" s="629" t="s">
        <v>721</v>
      </c>
      <c r="G10" s="613" t="s">
        <v>681</v>
      </c>
      <c r="H10" s="613">
        <v>4217060.45</v>
      </c>
      <c r="I10" s="616">
        <v>0.1</v>
      </c>
      <c r="J10" s="613">
        <v>421706</v>
      </c>
      <c r="K10" s="149"/>
      <c r="L10" s="127"/>
      <c r="M10" s="139"/>
    </row>
    <row r="11" spans="1:13" s="53" customFormat="1">
      <c r="A11" s="72"/>
      <c r="B11" s="636"/>
      <c r="C11" s="633"/>
      <c r="D11" s="630"/>
      <c r="E11" s="633"/>
      <c r="F11" s="630"/>
      <c r="G11" s="614"/>
      <c r="H11" s="614"/>
      <c r="I11" s="617"/>
      <c r="J11" s="614"/>
      <c r="K11" s="150">
        <v>0.9</v>
      </c>
      <c r="L11" s="115">
        <v>3795354.45</v>
      </c>
      <c r="M11" s="116"/>
    </row>
    <row r="12" spans="1:13" s="53" customFormat="1" ht="16.5" thickBot="1">
      <c r="A12" s="72"/>
      <c r="B12" s="636"/>
      <c r="C12" s="634"/>
      <c r="D12" s="631"/>
      <c r="E12" s="634"/>
      <c r="F12" s="631"/>
      <c r="G12" s="615"/>
      <c r="H12" s="615"/>
      <c r="I12" s="618"/>
      <c r="J12" s="615"/>
      <c r="K12" s="151"/>
      <c r="L12" s="124"/>
      <c r="M12" s="138"/>
    </row>
    <row r="13" spans="1:13">
      <c r="A13" s="73"/>
      <c r="B13" s="609">
        <v>2018</v>
      </c>
      <c r="C13" s="632">
        <v>43664</v>
      </c>
      <c r="D13" s="629" t="s">
        <v>724</v>
      </c>
      <c r="E13" s="632">
        <v>43735</v>
      </c>
      <c r="F13" s="629" t="s">
        <v>730</v>
      </c>
      <c r="G13" s="613" t="s">
        <v>681</v>
      </c>
      <c r="H13" s="613">
        <v>13683007.380000001</v>
      </c>
      <c r="I13" s="616">
        <v>0.05</v>
      </c>
      <c r="J13" s="613">
        <v>684150.37</v>
      </c>
      <c r="K13" s="137"/>
      <c r="L13" s="112"/>
      <c r="M13" s="111"/>
    </row>
    <row r="14" spans="1:13">
      <c r="A14" s="73"/>
      <c r="B14" s="636"/>
      <c r="C14" s="633"/>
      <c r="D14" s="630"/>
      <c r="E14" s="633"/>
      <c r="F14" s="630"/>
      <c r="G14" s="614"/>
      <c r="H14" s="614"/>
      <c r="I14" s="617"/>
      <c r="J14" s="614"/>
      <c r="K14" s="121">
        <v>0.95</v>
      </c>
      <c r="L14" s="115">
        <v>12998857.01</v>
      </c>
      <c r="M14" s="114"/>
    </row>
    <row r="15" spans="1:13" ht="16.5" thickBot="1">
      <c r="A15" s="73"/>
      <c r="B15" s="636"/>
      <c r="C15" s="634"/>
      <c r="D15" s="631"/>
      <c r="E15" s="634"/>
      <c r="F15" s="631"/>
      <c r="G15" s="615"/>
      <c r="H15" s="615"/>
      <c r="I15" s="618"/>
      <c r="J15" s="615"/>
      <c r="K15" s="120"/>
      <c r="L15" s="113"/>
      <c r="M15" s="122"/>
    </row>
    <row r="16" spans="1:13">
      <c r="A16" s="73"/>
      <c r="B16" s="609">
        <v>2019</v>
      </c>
      <c r="C16" s="635"/>
      <c r="D16" s="629"/>
      <c r="E16" s="635"/>
      <c r="F16" s="629"/>
      <c r="G16" s="613" t="s">
        <v>677</v>
      </c>
      <c r="H16" s="613">
        <v>1359336</v>
      </c>
      <c r="I16" s="616"/>
      <c r="J16" s="613"/>
      <c r="K16" s="126"/>
      <c r="L16" s="127"/>
      <c r="M16" s="125"/>
    </row>
    <row r="17" spans="1:14">
      <c r="A17" s="73"/>
      <c r="B17" s="636"/>
      <c r="C17" s="633"/>
      <c r="D17" s="630"/>
      <c r="E17" s="633"/>
      <c r="F17" s="630"/>
      <c r="G17" s="614"/>
      <c r="H17" s="614"/>
      <c r="I17" s="617"/>
      <c r="J17" s="614"/>
      <c r="K17" s="121"/>
      <c r="L17" s="115"/>
      <c r="N17" s="114"/>
    </row>
    <row r="18" spans="1:14" ht="16.5" thickBot="1">
      <c r="A18" s="73"/>
      <c r="B18" s="636"/>
      <c r="C18" s="634"/>
      <c r="D18" s="631"/>
      <c r="E18" s="634"/>
      <c r="F18" s="631"/>
      <c r="G18" s="615"/>
      <c r="H18" s="615"/>
      <c r="I18" s="618"/>
      <c r="J18" s="615"/>
      <c r="K18" s="136"/>
      <c r="L18" s="118"/>
      <c r="M18" s="117"/>
    </row>
    <row r="19" spans="1:14">
      <c r="A19" s="73"/>
      <c r="B19" s="609">
        <v>2020</v>
      </c>
      <c r="C19" s="632">
        <v>44356</v>
      </c>
      <c r="D19" s="629" t="s">
        <v>725</v>
      </c>
      <c r="E19" s="635" t="s">
        <v>726</v>
      </c>
      <c r="F19" s="629" t="s">
        <v>727</v>
      </c>
      <c r="G19" s="613" t="s">
        <v>681</v>
      </c>
      <c r="H19" s="613">
        <v>517225.44</v>
      </c>
      <c r="I19" s="616">
        <v>0.05</v>
      </c>
      <c r="J19" s="613">
        <v>25861.27</v>
      </c>
      <c r="K19" s="120"/>
      <c r="L19" s="113"/>
      <c r="M19" s="119"/>
    </row>
    <row r="20" spans="1:14">
      <c r="A20" s="73"/>
      <c r="B20" s="636"/>
      <c r="C20" s="633"/>
      <c r="D20" s="630"/>
      <c r="E20" s="633"/>
      <c r="F20" s="630"/>
      <c r="G20" s="614"/>
      <c r="H20" s="614"/>
      <c r="I20" s="617"/>
      <c r="J20" s="614"/>
      <c r="K20" s="121">
        <v>0.95</v>
      </c>
      <c r="L20" s="115">
        <v>491364.17</v>
      </c>
      <c r="M20" s="114"/>
    </row>
    <row r="21" spans="1:14" ht="16.5" thickBot="1">
      <c r="A21" s="73"/>
      <c r="B21" s="611"/>
      <c r="C21" s="634"/>
      <c r="D21" s="631"/>
      <c r="E21" s="634"/>
      <c r="F21" s="631"/>
      <c r="G21" s="615"/>
      <c r="H21" s="615"/>
      <c r="I21" s="618"/>
      <c r="J21" s="615"/>
      <c r="K21" s="123"/>
      <c r="L21" s="124"/>
      <c r="M21" s="122"/>
    </row>
    <row r="22" spans="1:14">
      <c r="A22" s="73"/>
      <c r="B22" s="609">
        <v>2021</v>
      </c>
      <c r="C22" s="632">
        <v>44742</v>
      </c>
      <c r="D22" s="629" t="s">
        <v>787</v>
      </c>
      <c r="E22" s="635" t="s">
        <v>803</v>
      </c>
      <c r="F22" s="629" t="s">
        <v>804</v>
      </c>
      <c r="G22" s="613" t="s">
        <v>681</v>
      </c>
      <c r="H22" s="613">
        <v>4349503.68</v>
      </c>
      <c r="I22" s="616">
        <v>0.05</v>
      </c>
      <c r="J22" s="613">
        <v>217475.18</v>
      </c>
      <c r="K22" s="120"/>
      <c r="L22" s="113"/>
      <c r="M22" s="119"/>
    </row>
    <row r="23" spans="1:14">
      <c r="A23" s="73"/>
      <c r="B23" s="636"/>
      <c r="C23" s="633"/>
      <c r="D23" s="630"/>
      <c r="E23" s="633"/>
      <c r="F23" s="630"/>
      <c r="G23" s="614"/>
      <c r="H23" s="614"/>
      <c r="I23" s="617"/>
      <c r="J23" s="614"/>
      <c r="K23" s="121">
        <v>0.95</v>
      </c>
      <c r="L23" s="115">
        <v>4182038.5</v>
      </c>
      <c r="M23" s="114"/>
    </row>
    <row r="24" spans="1:14" ht="16.5" thickBot="1">
      <c r="A24" s="73"/>
      <c r="B24" s="611"/>
      <c r="C24" s="634"/>
      <c r="D24" s="631"/>
      <c r="E24" s="634"/>
      <c r="F24" s="631"/>
      <c r="G24" s="615"/>
      <c r="H24" s="615"/>
      <c r="I24" s="618"/>
      <c r="J24" s="615"/>
      <c r="K24" s="123"/>
      <c r="L24" s="124"/>
      <c r="M24" s="122"/>
    </row>
    <row r="25" spans="1:14" ht="16.5" customHeight="1">
      <c r="A25" s="16"/>
      <c r="B25" s="605" t="s">
        <v>250</v>
      </c>
      <c r="C25" s="605"/>
      <c r="D25" s="605"/>
      <c r="E25" s="605"/>
      <c r="F25" s="605"/>
      <c r="G25" s="605"/>
      <c r="H25" s="605"/>
      <c r="I25" s="605"/>
      <c r="J25" s="605"/>
      <c r="K25" s="605"/>
      <c r="L25" s="605"/>
      <c r="M25" s="605"/>
    </row>
    <row r="26" spans="1:14" ht="16.5" customHeight="1">
      <c r="A26" s="16"/>
      <c r="B26" s="372"/>
      <c r="C26" s="372"/>
      <c r="D26" s="372"/>
      <c r="E26" s="372"/>
      <c r="F26" s="372"/>
      <c r="G26" s="372"/>
      <c r="H26" s="372"/>
      <c r="I26" s="372"/>
      <c r="J26" s="372"/>
      <c r="K26" s="372"/>
      <c r="L26" s="372"/>
      <c r="M26" s="372"/>
    </row>
    <row r="27" spans="1:14">
      <c r="B27" s="612"/>
      <c r="C27" s="612"/>
      <c r="D27" s="612"/>
      <c r="E27" s="612"/>
      <c r="F27" s="612"/>
      <c r="G27" s="612"/>
      <c r="H27" s="612"/>
      <c r="I27" s="612"/>
      <c r="J27" s="612"/>
      <c r="K27" s="612"/>
      <c r="L27" s="23"/>
    </row>
    <row r="28" spans="1:14" ht="16.5" thickBot="1">
      <c r="B28" s="619" t="s">
        <v>672</v>
      </c>
      <c r="C28" s="619"/>
      <c r="D28" s="619"/>
      <c r="E28" s="619"/>
      <c r="F28" s="619"/>
      <c r="G28" s="619"/>
      <c r="H28" s="619"/>
      <c r="I28" s="619"/>
      <c r="J28" s="619"/>
      <c r="K28" s="152"/>
      <c r="L28" s="152"/>
      <c r="M28" s="16"/>
    </row>
    <row r="29" spans="1:14" s="53" customFormat="1" ht="15.75" customHeight="1">
      <c r="B29" s="570" t="s">
        <v>251</v>
      </c>
      <c r="C29" s="627" t="s">
        <v>246</v>
      </c>
      <c r="D29" s="624"/>
      <c r="E29" s="623" t="s">
        <v>233</v>
      </c>
      <c r="F29" s="623"/>
      <c r="G29" s="623"/>
      <c r="H29" s="623"/>
      <c r="I29" s="623"/>
      <c r="J29" s="624"/>
      <c r="K29" s="153"/>
      <c r="L29" s="153"/>
      <c r="M29" s="83"/>
      <c r="N29" s="83"/>
    </row>
    <row r="30" spans="1:14" s="53" customFormat="1" ht="8.25" customHeight="1" thickBot="1">
      <c r="B30" s="637"/>
      <c r="C30" s="628"/>
      <c r="D30" s="626"/>
      <c r="E30" s="625"/>
      <c r="F30" s="625"/>
      <c r="G30" s="625"/>
      <c r="H30" s="625"/>
      <c r="I30" s="625"/>
      <c r="J30" s="626"/>
      <c r="K30" s="153"/>
      <c r="M30" s="371"/>
      <c r="N30" s="83"/>
    </row>
    <row r="31" spans="1:14" s="53" customFormat="1" ht="27" customHeight="1" thickBot="1">
      <c r="B31" s="571"/>
      <c r="C31" s="281" t="s">
        <v>198</v>
      </c>
      <c r="D31" s="286" t="s">
        <v>203</v>
      </c>
      <c r="E31" s="260" t="s">
        <v>247</v>
      </c>
      <c r="F31" s="620" t="s">
        <v>248</v>
      </c>
      <c r="G31" s="621"/>
      <c r="H31" s="621"/>
      <c r="I31" s="621"/>
      <c r="J31" s="622"/>
      <c r="K31" s="153"/>
      <c r="M31" s="83"/>
      <c r="N31" s="83"/>
    </row>
    <row r="32" spans="1:14" s="53" customFormat="1">
      <c r="B32" s="609" t="s">
        <v>230</v>
      </c>
      <c r="C32" s="355"/>
      <c r="D32" s="140"/>
      <c r="E32" s="154"/>
      <c r="F32" s="602" t="s">
        <v>728</v>
      </c>
      <c r="G32" s="603"/>
      <c r="H32" s="603"/>
      <c r="I32" s="603"/>
      <c r="J32" s="604"/>
      <c r="K32" s="153"/>
      <c r="M32" s="83"/>
    </row>
    <row r="33" spans="2:13" s="53" customFormat="1">
      <c r="B33" s="610"/>
      <c r="C33" s="356"/>
      <c r="D33" s="141"/>
      <c r="E33" s="155"/>
      <c r="F33" s="602"/>
      <c r="G33" s="603"/>
      <c r="H33" s="603"/>
      <c r="I33" s="603"/>
      <c r="J33" s="604"/>
      <c r="K33" s="153"/>
      <c r="L33" s="153"/>
      <c r="M33" s="83"/>
    </row>
    <row r="34" spans="2:13" s="53" customFormat="1">
      <c r="B34" s="610"/>
      <c r="C34" s="356"/>
      <c r="D34" s="142"/>
      <c r="E34" s="155"/>
      <c r="F34" s="602"/>
      <c r="G34" s="603"/>
      <c r="H34" s="603"/>
      <c r="I34" s="603"/>
      <c r="J34" s="604"/>
      <c r="K34" s="153"/>
      <c r="L34" s="153"/>
      <c r="M34" s="83"/>
    </row>
    <row r="35" spans="2:13" s="53" customFormat="1" ht="16.5" thickBot="1">
      <c r="B35" s="610"/>
      <c r="C35" s="365"/>
      <c r="D35" s="366"/>
      <c r="E35" s="156"/>
      <c r="F35" s="602"/>
      <c r="G35" s="603"/>
      <c r="H35" s="603"/>
      <c r="I35" s="603"/>
      <c r="J35" s="604"/>
      <c r="K35" s="153"/>
      <c r="L35" s="153"/>
      <c r="M35" s="83"/>
    </row>
    <row r="36" spans="2:13" s="53" customFormat="1" ht="16.5" thickBot="1">
      <c r="B36" s="611"/>
      <c r="C36" s="364"/>
      <c r="D36" s="364" t="s">
        <v>234</v>
      </c>
      <c r="E36" s="367"/>
      <c r="F36" s="368"/>
      <c r="G36" s="368"/>
      <c r="H36" s="368"/>
      <c r="I36" s="369"/>
      <c r="J36" s="370"/>
      <c r="K36" s="153"/>
      <c r="L36" s="153"/>
      <c r="M36" s="83"/>
    </row>
    <row r="37" spans="2:13" s="53" customFormat="1">
      <c r="B37" s="609">
        <v>2020</v>
      </c>
      <c r="C37" s="355"/>
      <c r="D37" s="140"/>
      <c r="E37" s="154"/>
      <c r="F37" s="606"/>
      <c r="G37" s="607"/>
      <c r="H37" s="607"/>
      <c r="I37" s="607"/>
      <c r="J37" s="608"/>
      <c r="K37" s="153"/>
      <c r="L37" s="153"/>
      <c r="M37" s="83"/>
    </row>
    <row r="38" spans="2:13" s="53" customFormat="1">
      <c r="B38" s="610"/>
      <c r="C38" s="356"/>
      <c r="D38" s="141"/>
      <c r="E38" s="155"/>
      <c r="F38" s="602"/>
      <c r="G38" s="603"/>
      <c r="H38" s="603"/>
      <c r="I38" s="603"/>
      <c r="J38" s="604"/>
      <c r="K38" s="153"/>
      <c r="L38" s="153"/>
      <c r="M38" s="83"/>
    </row>
    <row r="39" spans="2:13" s="53" customFormat="1">
      <c r="B39" s="610"/>
      <c r="C39" s="356">
        <v>25861.27</v>
      </c>
      <c r="D39" s="403">
        <v>44518</v>
      </c>
      <c r="E39" s="155" t="s">
        <v>725</v>
      </c>
      <c r="F39" s="602" t="s">
        <v>728</v>
      </c>
      <c r="G39" s="603"/>
      <c r="H39" s="603"/>
      <c r="I39" s="603"/>
      <c r="J39" s="604"/>
      <c r="K39" s="153"/>
      <c r="L39" s="153"/>
      <c r="M39" s="83"/>
    </row>
    <row r="40" spans="2:13" s="53" customFormat="1" ht="16.5" thickBot="1">
      <c r="B40" s="610"/>
      <c r="C40" s="365"/>
      <c r="D40" s="366"/>
      <c r="E40" s="156"/>
      <c r="F40" s="602"/>
      <c r="G40" s="603"/>
      <c r="H40" s="603"/>
      <c r="I40" s="603"/>
      <c r="J40" s="604"/>
      <c r="K40" s="153"/>
      <c r="L40" s="153"/>
      <c r="M40" s="83"/>
    </row>
    <row r="41" spans="2:13" s="53" customFormat="1" ht="16.5" thickBot="1">
      <c r="B41" s="611"/>
      <c r="C41" s="364"/>
      <c r="D41" s="364" t="s">
        <v>234</v>
      </c>
      <c r="E41" s="367"/>
      <c r="F41" s="368"/>
      <c r="G41" s="368"/>
      <c r="H41" s="368"/>
      <c r="I41" s="369"/>
      <c r="J41" s="370"/>
      <c r="K41" s="153"/>
      <c r="L41" s="153"/>
      <c r="M41" s="83"/>
    </row>
    <row r="42" spans="2:13" s="53" customFormat="1">
      <c r="B42" s="609">
        <v>2019</v>
      </c>
      <c r="C42" s="355"/>
      <c r="D42" s="140"/>
      <c r="E42" s="154"/>
      <c r="F42" s="606"/>
      <c r="G42" s="607"/>
      <c r="H42" s="607"/>
      <c r="I42" s="607"/>
      <c r="J42" s="608"/>
      <c r="K42" s="153"/>
      <c r="L42" s="153"/>
      <c r="M42" s="83"/>
    </row>
    <row r="43" spans="2:13" s="53" customFormat="1">
      <c r="B43" s="610"/>
      <c r="C43" s="356"/>
      <c r="D43" s="141"/>
      <c r="E43" s="155"/>
      <c r="F43" s="602"/>
      <c r="G43" s="603"/>
      <c r="H43" s="603"/>
      <c r="I43" s="603"/>
      <c r="J43" s="604"/>
      <c r="K43" s="153"/>
      <c r="L43" s="153"/>
      <c r="M43" s="83"/>
    </row>
    <row r="44" spans="2:13" s="53" customFormat="1">
      <c r="B44" s="610"/>
      <c r="C44" s="356">
        <v>684150</v>
      </c>
      <c r="D44" s="403">
        <v>43798</v>
      </c>
      <c r="E44" s="155" t="s">
        <v>724</v>
      </c>
      <c r="F44" s="602" t="s">
        <v>728</v>
      </c>
      <c r="G44" s="603"/>
      <c r="H44" s="603"/>
      <c r="I44" s="603"/>
      <c r="J44" s="604"/>
      <c r="K44" s="153"/>
      <c r="L44" s="153"/>
      <c r="M44" s="83"/>
    </row>
    <row r="45" spans="2:13" s="53" customFormat="1" ht="16.5" thickBot="1">
      <c r="B45" s="610"/>
      <c r="C45" s="365"/>
      <c r="D45" s="366"/>
      <c r="E45" s="156"/>
      <c r="F45" s="602"/>
      <c r="G45" s="603"/>
      <c r="H45" s="603"/>
      <c r="I45" s="603"/>
      <c r="J45" s="604"/>
      <c r="K45" s="153"/>
      <c r="L45" s="153"/>
      <c r="M45" s="83"/>
    </row>
    <row r="46" spans="2:13" s="53" customFormat="1" ht="16.5" thickBot="1">
      <c r="B46" s="611"/>
      <c r="C46" s="364"/>
      <c r="D46" s="364" t="s">
        <v>234</v>
      </c>
      <c r="E46" s="367"/>
      <c r="F46" s="368"/>
      <c r="G46" s="368"/>
      <c r="H46" s="368"/>
      <c r="I46" s="369"/>
      <c r="J46" s="370"/>
      <c r="K46" s="153"/>
      <c r="L46" s="153"/>
      <c r="M46" s="83"/>
    </row>
    <row r="47" spans="2:13" s="53" customFormat="1">
      <c r="B47" s="609">
        <v>2018</v>
      </c>
      <c r="C47" s="355"/>
      <c r="D47" s="140"/>
      <c r="E47" s="154"/>
      <c r="F47" s="606"/>
      <c r="G47" s="607"/>
      <c r="H47" s="607"/>
      <c r="I47" s="607"/>
      <c r="J47" s="608"/>
      <c r="K47" s="153"/>
      <c r="L47" s="153"/>
      <c r="M47" s="83"/>
    </row>
    <row r="48" spans="2:13" s="53" customFormat="1">
      <c r="B48" s="610"/>
      <c r="C48" s="356"/>
      <c r="D48" s="141"/>
      <c r="E48" s="155"/>
      <c r="F48" s="602"/>
      <c r="G48" s="603"/>
      <c r="H48" s="603"/>
      <c r="I48" s="603"/>
      <c r="J48" s="604"/>
      <c r="K48" s="153"/>
      <c r="L48" s="153"/>
      <c r="M48" s="83"/>
    </row>
    <row r="49" spans="2:13" s="53" customFormat="1">
      <c r="B49" s="610"/>
      <c r="C49" s="356">
        <v>421706</v>
      </c>
      <c r="D49" s="403">
        <v>43434</v>
      </c>
      <c r="E49" s="155" t="s">
        <v>723</v>
      </c>
      <c r="F49" s="602" t="s">
        <v>729</v>
      </c>
      <c r="G49" s="603"/>
      <c r="H49" s="603"/>
      <c r="I49" s="603"/>
      <c r="J49" s="604"/>
      <c r="K49" s="153"/>
      <c r="L49" s="153"/>
      <c r="M49" s="83"/>
    </row>
    <row r="50" spans="2:13" s="53" customFormat="1" ht="16.5" thickBot="1">
      <c r="B50" s="610"/>
      <c r="C50" s="365"/>
      <c r="D50" s="366"/>
      <c r="E50" s="156"/>
      <c r="F50" s="602"/>
      <c r="G50" s="603"/>
      <c r="H50" s="603"/>
      <c r="I50" s="603"/>
      <c r="J50" s="604"/>
      <c r="K50" s="153"/>
      <c r="L50" s="153"/>
      <c r="M50" s="83"/>
    </row>
    <row r="51" spans="2:13" s="53" customFormat="1" ht="16.5" thickBot="1">
      <c r="B51" s="611"/>
      <c r="C51" s="364"/>
      <c r="D51" s="364" t="s">
        <v>234</v>
      </c>
      <c r="E51" s="367"/>
      <c r="F51" s="368"/>
      <c r="G51" s="368"/>
      <c r="H51" s="368"/>
      <c r="I51" s="369"/>
      <c r="J51" s="370"/>
      <c r="K51" s="153"/>
      <c r="L51" s="153"/>
      <c r="M51" s="83"/>
    </row>
    <row r="52" spans="2:13" s="53" customFormat="1">
      <c r="B52" s="609">
        <v>2017</v>
      </c>
      <c r="C52" s="355"/>
      <c r="D52" s="140"/>
      <c r="E52" s="154"/>
      <c r="F52" s="606"/>
      <c r="G52" s="607"/>
      <c r="H52" s="607"/>
      <c r="I52" s="607"/>
      <c r="J52" s="608"/>
      <c r="K52" s="153"/>
      <c r="L52" s="153"/>
      <c r="M52" s="83"/>
    </row>
    <row r="53" spans="2:13" s="53" customFormat="1">
      <c r="B53" s="610"/>
      <c r="C53" s="356"/>
      <c r="D53" s="141"/>
      <c r="E53" s="155"/>
      <c r="F53" s="602"/>
      <c r="G53" s="603"/>
      <c r="H53" s="603"/>
      <c r="I53" s="603"/>
      <c r="J53" s="604"/>
      <c r="K53" s="153"/>
      <c r="L53" s="153"/>
      <c r="M53" s="83"/>
    </row>
    <row r="54" spans="2:13" s="53" customFormat="1">
      <c r="B54" s="610"/>
      <c r="C54" s="356"/>
      <c r="D54" s="142"/>
      <c r="E54" s="155"/>
      <c r="F54" s="602"/>
      <c r="G54" s="603"/>
      <c r="H54" s="603"/>
      <c r="I54" s="603"/>
      <c r="J54" s="604"/>
      <c r="K54" s="153"/>
      <c r="L54" s="153"/>
      <c r="M54" s="83"/>
    </row>
    <row r="55" spans="2:13" s="53" customFormat="1" ht="16.5" thickBot="1">
      <c r="B55" s="610"/>
      <c r="C55" s="365"/>
      <c r="D55" s="366"/>
      <c r="E55" s="156"/>
      <c r="F55" s="602"/>
      <c r="G55" s="603"/>
      <c r="H55" s="603"/>
      <c r="I55" s="603"/>
      <c r="J55" s="604"/>
      <c r="K55" s="153"/>
      <c r="L55" s="153"/>
      <c r="M55" s="83"/>
    </row>
    <row r="56" spans="2:13" s="53" customFormat="1" ht="16.5" thickBot="1">
      <c r="B56" s="611"/>
      <c r="C56" s="364"/>
      <c r="D56" s="364" t="s">
        <v>234</v>
      </c>
      <c r="E56" s="367"/>
      <c r="F56" s="368"/>
      <c r="G56" s="368"/>
      <c r="H56" s="368"/>
      <c r="I56" s="369"/>
      <c r="J56" s="370"/>
      <c r="K56" s="153"/>
      <c r="L56" s="153"/>
      <c r="M56" s="83"/>
    </row>
    <row r="57" spans="2:13">
      <c r="I57" s="16"/>
      <c r="J57" s="16"/>
    </row>
    <row r="58" spans="2:13">
      <c r="B58" s="13" t="s">
        <v>249</v>
      </c>
    </row>
  </sheetData>
  <mergeCells count="85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65" t="s">
        <v>206</v>
      </c>
    </row>
    <row r="3" spans="1:22">
      <c r="A3" s="8"/>
    </row>
    <row r="4" spans="1:22" ht="20.25">
      <c r="A4" s="8"/>
      <c r="B4" s="601" t="s">
        <v>50</v>
      </c>
      <c r="C4" s="601"/>
      <c r="D4" s="601"/>
      <c r="E4" s="601"/>
      <c r="F4" s="601"/>
      <c r="G4" s="601"/>
      <c r="H4" s="601"/>
      <c r="I4" s="601"/>
      <c r="J4" s="601"/>
      <c r="K4" s="601"/>
      <c r="L4" s="601"/>
      <c r="M4" s="601"/>
      <c r="N4" s="601"/>
      <c r="O4" s="601"/>
      <c r="P4" s="601"/>
      <c r="Q4" s="601"/>
      <c r="R4" s="601"/>
      <c r="S4" s="601"/>
      <c r="T4" s="601"/>
      <c r="U4" s="601"/>
      <c r="V4" s="601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41" t="s">
        <v>20</v>
      </c>
      <c r="C6" s="643" t="s">
        <v>21</v>
      </c>
      <c r="D6" s="645" t="s">
        <v>22</v>
      </c>
      <c r="E6" s="647" t="s">
        <v>202</v>
      </c>
      <c r="F6" s="647" t="s">
        <v>213</v>
      </c>
      <c r="G6" s="647" t="s">
        <v>685</v>
      </c>
      <c r="H6" s="647" t="s">
        <v>686</v>
      </c>
      <c r="I6" s="647" t="s">
        <v>237</v>
      </c>
      <c r="J6" s="647" t="s">
        <v>23</v>
      </c>
      <c r="K6" s="647" t="s">
        <v>238</v>
      </c>
      <c r="L6" s="647" t="s">
        <v>24</v>
      </c>
      <c r="M6" s="647" t="s">
        <v>25</v>
      </c>
      <c r="N6" s="647" t="s">
        <v>26</v>
      </c>
      <c r="O6" s="649" t="s">
        <v>52</v>
      </c>
      <c r="P6" s="650"/>
      <c r="Q6" s="650"/>
      <c r="R6" s="650"/>
      <c r="S6" s="650"/>
      <c r="T6" s="650"/>
      <c r="U6" s="650"/>
      <c r="V6" s="651"/>
    </row>
    <row r="7" spans="1:22" ht="48.75" customHeight="1" thickBot="1">
      <c r="B7" s="642"/>
      <c r="C7" s="644"/>
      <c r="D7" s="646"/>
      <c r="E7" s="648"/>
      <c r="F7" s="648"/>
      <c r="G7" s="648"/>
      <c r="H7" s="648"/>
      <c r="I7" s="648"/>
      <c r="J7" s="648"/>
      <c r="K7" s="648"/>
      <c r="L7" s="648"/>
      <c r="M7" s="648"/>
      <c r="N7" s="648"/>
      <c r="O7" s="128" t="s">
        <v>27</v>
      </c>
      <c r="P7" s="128" t="s">
        <v>28</v>
      </c>
      <c r="Q7" s="128" t="s">
        <v>29</v>
      </c>
      <c r="R7" s="128" t="s">
        <v>30</v>
      </c>
      <c r="S7" s="128" t="s">
        <v>31</v>
      </c>
      <c r="T7" s="128" t="s">
        <v>32</v>
      </c>
      <c r="U7" s="128" t="s">
        <v>33</v>
      </c>
      <c r="V7" s="74" t="s">
        <v>34</v>
      </c>
    </row>
    <row r="8" spans="1:22" ht="24.95" customHeight="1">
      <c r="B8" s="76" t="s">
        <v>51</v>
      </c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5"/>
    </row>
    <row r="9" spans="1:22" ht="24.95" customHeight="1">
      <c r="B9" s="7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1"/>
    </row>
    <row r="10" spans="1:22" ht="24.95" customHeight="1">
      <c r="B10" s="7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1"/>
    </row>
    <row r="11" spans="1:22" ht="24.95" customHeight="1">
      <c r="B11" s="7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1"/>
    </row>
    <row r="12" spans="1:22" ht="24.95" customHeight="1" thickBot="1">
      <c r="B12" s="79" t="s">
        <v>1</v>
      </c>
      <c r="C12" s="15"/>
      <c r="D12" s="15"/>
      <c r="E12" s="15"/>
      <c r="F12" s="15"/>
      <c r="G12" s="15"/>
      <c r="H12" s="8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1"/>
    </row>
    <row r="13" spans="1:22" ht="24.95" customHeight="1" thickTop="1" thickBot="1">
      <c r="B13" s="659" t="s">
        <v>235</v>
      </c>
      <c r="C13" s="660"/>
      <c r="D13" s="660"/>
      <c r="E13" s="660"/>
      <c r="F13" s="660"/>
      <c r="G13" s="661"/>
      <c r="H13" s="287"/>
      <c r="I13" s="172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1"/>
    </row>
    <row r="14" spans="1:22" ht="24.95" customHeight="1" thickTop="1">
      <c r="B14" s="168" t="s">
        <v>35</v>
      </c>
      <c r="C14" s="169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7"/>
    </row>
    <row r="15" spans="1:22" ht="24.95" customHeight="1">
      <c r="B15" s="7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1"/>
    </row>
    <row r="16" spans="1:22" ht="24.95" customHeight="1">
      <c r="B16" s="7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1"/>
    </row>
    <row r="17" spans="2:23" ht="24.95" customHeight="1">
      <c r="B17" s="7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1"/>
    </row>
    <row r="18" spans="2:23" ht="24.95" customHeight="1" thickBot="1">
      <c r="B18" s="79" t="s">
        <v>1</v>
      </c>
      <c r="C18" s="15"/>
      <c r="D18" s="15"/>
      <c r="E18" s="15"/>
      <c r="F18" s="15"/>
      <c r="G18" s="15"/>
      <c r="H18" s="8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1"/>
    </row>
    <row r="19" spans="2:23" ht="24.95" customHeight="1" thickTop="1" thickBot="1">
      <c r="B19" s="662" t="s">
        <v>236</v>
      </c>
      <c r="C19" s="663"/>
      <c r="D19" s="663"/>
      <c r="E19" s="663"/>
      <c r="F19" s="663"/>
      <c r="G19" s="663"/>
      <c r="H19" s="291"/>
      <c r="I19" s="173"/>
      <c r="J19" s="175"/>
      <c r="K19" s="175"/>
      <c r="L19" s="175"/>
      <c r="M19" s="175"/>
      <c r="N19" s="175"/>
      <c r="O19" s="175"/>
      <c r="P19" s="175"/>
      <c r="Q19" s="175"/>
      <c r="R19" s="175"/>
      <c r="S19" s="175"/>
      <c r="T19" s="175"/>
      <c r="U19" s="175"/>
      <c r="V19" s="175"/>
      <c r="W19" s="16"/>
    </row>
    <row r="20" spans="2:23" ht="24.95" customHeight="1" thickBot="1">
      <c r="B20" s="653" t="s">
        <v>2</v>
      </c>
      <c r="C20" s="654"/>
      <c r="D20" s="654"/>
      <c r="E20" s="654"/>
      <c r="F20" s="654"/>
      <c r="G20" s="654"/>
      <c r="H20" s="288"/>
      <c r="I20" s="174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55" t="s">
        <v>36</v>
      </c>
      <c r="C21" s="656"/>
      <c r="D21" s="656"/>
      <c r="E21" s="656"/>
      <c r="F21" s="656"/>
      <c r="G21" s="656"/>
      <c r="H21" s="289"/>
      <c r="I21" s="174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57" t="s">
        <v>673</v>
      </c>
      <c r="C22" s="658"/>
      <c r="D22" s="658"/>
      <c r="E22" s="658"/>
      <c r="F22" s="658"/>
      <c r="G22" s="658"/>
      <c r="H22" s="290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575</v>
      </c>
      <c r="C24" s="49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52"/>
      <c r="C27" s="652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52"/>
      <c r="G31" s="152"/>
      <c r="H31" s="152"/>
      <c r="I31" s="152"/>
      <c r="J31" s="16"/>
      <c r="K31" s="16"/>
    </row>
    <row r="32" spans="2:23">
      <c r="F32" s="152"/>
      <c r="G32" s="152"/>
      <c r="H32" s="152"/>
      <c r="I32" s="152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J76"/>
  <sheetViews>
    <sheetView workbookViewId="0">
      <selection activeCell="S26" sqref="S26"/>
    </sheetView>
  </sheetViews>
  <sheetFormatPr defaultRowHeight="12.75"/>
  <cols>
    <col min="1" max="1" width="9" style="696" customWidth="1"/>
    <col min="2" max="2" width="8.42578125" style="700" customWidth="1"/>
    <col min="3" max="4" width="25.85546875" style="696" customWidth="1"/>
    <col min="5" max="5" width="8.140625" style="696" customWidth="1"/>
    <col min="6" max="6" width="12.140625" style="696" customWidth="1"/>
    <col min="7" max="16384" width="9.140625" style="696"/>
  </cols>
  <sheetData>
    <row r="1" spans="1:10">
      <c r="A1" s="695" t="s">
        <v>731</v>
      </c>
      <c r="B1" s="696"/>
      <c r="C1" s="697"/>
      <c r="D1" s="697"/>
      <c r="E1" s="697"/>
      <c r="F1" s="697"/>
    </row>
    <row r="2" spans="1:10">
      <c r="A2" s="695" t="s">
        <v>732</v>
      </c>
      <c r="B2" s="696"/>
      <c r="C2" s="697"/>
      <c r="D2" s="697"/>
      <c r="E2" s="697"/>
      <c r="F2" s="698" t="s">
        <v>205</v>
      </c>
    </row>
    <row r="3" spans="1:10">
      <c r="A3" s="695"/>
      <c r="B3" s="699"/>
      <c r="C3" s="697"/>
      <c r="D3" s="697"/>
      <c r="E3" s="697"/>
      <c r="F3" s="697"/>
    </row>
    <row r="5" spans="1:10">
      <c r="A5" s="701" t="s">
        <v>87</v>
      </c>
      <c r="B5" s="701"/>
      <c r="C5" s="701"/>
      <c r="D5" s="701"/>
      <c r="E5" s="701"/>
      <c r="F5" s="701"/>
      <c r="G5" s="695"/>
      <c r="H5" s="695"/>
      <c r="I5" s="695"/>
      <c r="J5" s="695"/>
    </row>
    <row r="7" spans="1:10" ht="13.5" thickBot="1"/>
    <row r="8" spans="1:10" ht="65.099999999999994" customHeight="1" thickBot="1">
      <c r="A8" s="702" t="s">
        <v>88</v>
      </c>
      <c r="B8" s="703" t="s">
        <v>85</v>
      </c>
      <c r="C8" s="704" t="s">
        <v>89</v>
      </c>
      <c r="D8" s="704" t="s">
        <v>90</v>
      </c>
      <c r="E8" s="704" t="s">
        <v>91</v>
      </c>
      <c r="F8" s="705" t="s">
        <v>92</v>
      </c>
      <c r="G8" s="706"/>
      <c r="H8" s="706"/>
      <c r="I8" s="706"/>
      <c r="J8" s="706"/>
    </row>
    <row r="9" spans="1:10" ht="19.899999999999999" customHeight="1" thickBot="1">
      <c r="A9" s="707">
        <v>1</v>
      </c>
      <c r="B9" s="708">
        <v>2</v>
      </c>
      <c r="C9" s="709">
        <v>3</v>
      </c>
      <c r="D9" s="709">
        <v>4</v>
      </c>
      <c r="E9" s="709">
        <v>5</v>
      </c>
      <c r="F9" s="710">
        <v>6</v>
      </c>
      <c r="G9" s="706"/>
      <c r="H9" s="706"/>
      <c r="I9" s="706"/>
      <c r="J9" s="706"/>
    </row>
    <row r="10" spans="1:10" ht="35.1" customHeight="1">
      <c r="A10" s="711" t="s">
        <v>746</v>
      </c>
      <c r="B10" s="712" t="s">
        <v>133</v>
      </c>
      <c r="C10" s="713" t="s">
        <v>733</v>
      </c>
      <c r="D10" s="714" t="s">
        <v>734</v>
      </c>
      <c r="E10" s="715"/>
      <c r="F10" s="716">
        <v>87515.53</v>
      </c>
    </row>
    <row r="11" spans="1:10" ht="35.1" customHeight="1">
      <c r="A11" s="717"/>
      <c r="B11" s="712" t="s">
        <v>133</v>
      </c>
      <c r="C11" s="718" t="s">
        <v>733</v>
      </c>
      <c r="D11" s="719" t="s">
        <v>749</v>
      </c>
      <c r="E11" s="720"/>
      <c r="F11" s="721">
        <v>3930907.25</v>
      </c>
    </row>
    <row r="12" spans="1:10" ht="35.1" customHeight="1">
      <c r="A12" s="717"/>
      <c r="B12" s="712" t="s">
        <v>133</v>
      </c>
      <c r="C12" s="718" t="s">
        <v>733</v>
      </c>
      <c r="D12" s="719" t="s">
        <v>735</v>
      </c>
      <c r="E12" s="720"/>
      <c r="F12" s="721">
        <v>1399037.65</v>
      </c>
    </row>
    <row r="13" spans="1:10">
      <c r="A13" s="717"/>
      <c r="B13" s="712" t="s">
        <v>133</v>
      </c>
      <c r="C13" s="718" t="s">
        <v>733</v>
      </c>
      <c r="D13" s="719" t="s">
        <v>736</v>
      </c>
      <c r="E13" s="720"/>
      <c r="F13" s="721">
        <v>2891799.93</v>
      </c>
    </row>
    <row r="14" spans="1:10">
      <c r="A14" s="717"/>
      <c r="B14" s="712" t="s">
        <v>133</v>
      </c>
      <c r="C14" s="718" t="s">
        <v>733</v>
      </c>
      <c r="D14" s="719" t="s">
        <v>737</v>
      </c>
      <c r="E14" s="720"/>
      <c r="F14" s="721"/>
    </row>
    <row r="15" spans="1:10">
      <c r="A15" s="717"/>
      <c r="B15" s="712" t="s">
        <v>133</v>
      </c>
      <c r="C15" s="718" t="s">
        <v>733</v>
      </c>
      <c r="D15" s="722" t="s">
        <v>738</v>
      </c>
      <c r="E15" s="720"/>
      <c r="F15" s="721">
        <v>5306410.82</v>
      </c>
    </row>
    <row r="16" spans="1:10">
      <c r="A16" s="717"/>
      <c r="B16" s="712" t="s">
        <v>133</v>
      </c>
      <c r="C16" s="718" t="s">
        <v>733</v>
      </c>
      <c r="D16" s="719" t="s">
        <v>739</v>
      </c>
      <c r="E16" s="720"/>
      <c r="F16" s="721">
        <v>6919609.0300000003</v>
      </c>
    </row>
    <row r="17" spans="1:6">
      <c r="A17" s="717"/>
      <c r="B17" s="712" t="s">
        <v>133</v>
      </c>
      <c r="C17" s="723" t="s">
        <v>741</v>
      </c>
      <c r="D17" s="722"/>
      <c r="E17" s="720"/>
      <c r="F17" s="721">
        <v>891.4</v>
      </c>
    </row>
    <row r="18" spans="1:6">
      <c r="A18" s="717"/>
      <c r="B18" s="712" t="s">
        <v>133</v>
      </c>
      <c r="C18" s="718" t="s">
        <v>743</v>
      </c>
      <c r="D18" s="719"/>
      <c r="E18" s="720"/>
      <c r="F18" s="721">
        <v>26808.52</v>
      </c>
    </row>
    <row r="19" spans="1:6">
      <c r="A19" s="717"/>
      <c r="B19" s="712" t="s">
        <v>133</v>
      </c>
      <c r="C19" s="724" t="s">
        <v>745</v>
      </c>
      <c r="D19" s="719"/>
      <c r="E19" s="725"/>
      <c r="F19" s="721"/>
    </row>
    <row r="20" spans="1:6">
      <c r="A20" s="717"/>
      <c r="B20" s="712" t="s">
        <v>133</v>
      </c>
      <c r="C20" s="718"/>
      <c r="D20" s="719"/>
      <c r="E20" s="726"/>
      <c r="F20" s="721"/>
    </row>
    <row r="21" spans="1:6" ht="51.75" thickBot="1">
      <c r="A21" s="727"/>
      <c r="B21" s="728" t="s">
        <v>220</v>
      </c>
      <c r="C21" s="729"/>
      <c r="D21" s="730"/>
      <c r="E21" s="730"/>
      <c r="F21" s="731">
        <f>SUM(F10:F20)</f>
        <v>20562980.129999999</v>
      </c>
    </row>
    <row r="22" spans="1:6" ht="13.5" thickBot="1">
      <c r="A22" s="732" t="s">
        <v>760</v>
      </c>
      <c r="B22" s="733" t="s">
        <v>133</v>
      </c>
      <c r="C22" s="713" t="s">
        <v>733</v>
      </c>
      <c r="D22" s="714" t="s">
        <v>734</v>
      </c>
      <c r="E22" s="715"/>
      <c r="F22" s="716">
        <v>35152.57</v>
      </c>
    </row>
    <row r="23" spans="1:6" ht="13.5" thickBot="1">
      <c r="A23" s="734"/>
      <c r="B23" s="735" t="s">
        <v>133</v>
      </c>
      <c r="C23" s="718" t="s">
        <v>733</v>
      </c>
      <c r="D23" s="719" t="s">
        <v>749</v>
      </c>
      <c r="E23" s="720"/>
      <c r="F23" s="736">
        <v>1062293.45</v>
      </c>
    </row>
    <row r="24" spans="1:6" ht="13.5" thickBot="1">
      <c r="A24" s="734"/>
      <c r="B24" s="735" t="s">
        <v>133</v>
      </c>
      <c r="C24" s="718" t="s">
        <v>733</v>
      </c>
      <c r="D24" s="719" t="s">
        <v>735</v>
      </c>
      <c r="E24" s="720"/>
      <c r="F24" s="736">
        <v>3177602.69</v>
      </c>
    </row>
    <row r="25" spans="1:6" ht="13.5" thickBot="1">
      <c r="A25" s="734"/>
      <c r="B25" s="735" t="s">
        <v>133</v>
      </c>
      <c r="C25" s="718" t="s">
        <v>733</v>
      </c>
      <c r="D25" s="719" t="s">
        <v>736</v>
      </c>
      <c r="E25" s="720"/>
      <c r="F25" s="736">
        <v>6397051.4699999997</v>
      </c>
    </row>
    <row r="26" spans="1:6" ht="13.5" thickBot="1">
      <c r="A26" s="734"/>
      <c r="B26" s="735" t="s">
        <v>133</v>
      </c>
      <c r="C26" s="718" t="s">
        <v>733</v>
      </c>
      <c r="D26" s="719" t="s">
        <v>737</v>
      </c>
      <c r="E26" s="720"/>
      <c r="F26" s="736">
        <v>42917.34</v>
      </c>
    </row>
    <row r="27" spans="1:6" ht="13.5" thickBot="1">
      <c r="A27" s="734"/>
      <c r="B27" s="735" t="s">
        <v>133</v>
      </c>
      <c r="C27" s="718" t="s">
        <v>733</v>
      </c>
      <c r="D27" s="722" t="s">
        <v>738</v>
      </c>
      <c r="E27" s="720"/>
      <c r="F27" s="736">
        <v>2991336.26</v>
      </c>
    </row>
    <row r="28" spans="1:6" ht="13.5" thickBot="1">
      <c r="A28" s="734"/>
      <c r="B28" s="735" t="s">
        <v>133</v>
      </c>
      <c r="C28" s="718" t="s">
        <v>733</v>
      </c>
      <c r="D28" s="719" t="s">
        <v>739</v>
      </c>
      <c r="E28" s="720"/>
      <c r="F28" s="736">
        <v>2133091.83</v>
      </c>
    </row>
    <row r="29" spans="1:6">
      <c r="A29" s="734"/>
      <c r="B29" s="735" t="s">
        <v>133</v>
      </c>
      <c r="C29" s="718" t="s">
        <v>733</v>
      </c>
      <c r="D29" s="722" t="s">
        <v>740</v>
      </c>
      <c r="E29" s="720"/>
      <c r="F29" s="736"/>
    </row>
    <row r="30" spans="1:6">
      <c r="A30" s="734"/>
      <c r="B30" s="737" t="s">
        <v>133</v>
      </c>
      <c r="C30" s="723" t="s">
        <v>741</v>
      </c>
      <c r="D30" s="719"/>
      <c r="E30" s="725"/>
      <c r="F30" s="736">
        <v>5333.21</v>
      </c>
    </row>
    <row r="31" spans="1:6">
      <c r="A31" s="734"/>
      <c r="B31" s="712" t="s">
        <v>133</v>
      </c>
      <c r="C31" s="719" t="s">
        <v>742</v>
      </c>
      <c r="D31" s="719" t="s">
        <v>744</v>
      </c>
      <c r="E31" s="725"/>
      <c r="F31" s="736"/>
    </row>
    <row r="32" spans="1:6">
      <c r="A32" s="734"/>
      <c r="B32" s="737" t="s">
        <v>133</v>
      </c>
      <c r="C32" s="718" t="s">
        <v>743</v>
      </c>
      <c r="D32" s="719"/>
      <c r="E32" s="725"/>
      <c r="F32" s="736">
        <v>41382.85</v>
      </c>
    </row>
    <row r="33" spans="1:6">
      <c r="A33" s="734"/>
      <c r="B33" s="737" t="s">
        <v>133</v>
      </c>
      <c r="C33" s="718" t="s">
        <v>745</v>
      </c>
      <c r="D33" s="719"/>
      <c r="E33" s="725"/>
      <c r="F33" s="736">
        <v>110000</v>
      </c>
    </row>
    <row r="34" spans="1:6" ht="51.75" thickBot="1">
      <c r="A34" s="738"/>
      <c r="B34" s="739" t="s">
        <v>220</v>
      </c>
      <c r="C34" s="740"/>
      <c r="D34" s="729"/>
      <c r="E34" s="729"/>
      <c r="F34" s="741">
        <f>SUM(F22:F33)</f>
        <v>15996161.67</v>
      </c>
    </row>
    <row r="35" spans="1:6" ht="13.5" thickBot="1">
      <c r="A35" s="742"/>
      <c r="B35" s="743" t="s">
        <v>133</v>
      </c>
      <c r="C35" s="713" t="s">
        <v>733</v>
      </c>
      <c r="D35" s="714" t="s">
        <v>734</v>
      </c>
      <c r="E35" s="720"/>
      <c r="F35" s="744">
        <v>98096.25</v>
      </c>
    </row>
    <row r="36" spans="1:6" ht="13.5" thickBot="1">
      <c r="A36" s="745"/>
      <c r="B36" s="743" t="s">
        <v>133</v>
      </c>
      <c r="C36" s="713" t="s">
        <v>733</v>
      </c>
      <c r="D36" s="714" t="s">
        <v>788</v>
      </c>
      <c r="E36" s="720"/>
      <c r="F36" s="744">
        <v>95193.06</v>
      </c>
    </row>
    <row r="37" spans="1:6">
      <c r="A37" s="734" t="s">
        <v>761</v>
      </c>
      <c r="B37" s="743" t="s">
        <v>133</v>
      </c>
      <c r="C37" s="718" t="s">
        <v>733</v>
      </c>
      <c r="D37" s="719" t="s">
        <v>789</v>
      </c>
      <c r="E37" s="725"/>
      <c r="F37" s="746">
        <v>1898318.73</v>
      </c>
    </row>
    <row r="38" spans="1:6">
      <c r="A38" s="734"/>
      <c r="B38" s="747" t="s">
        <v>133</v>
      </c>
      <c r="C38" s="718" t="s">
        <v>733</v>
      </c>
      <c r="D38" s="719" t="s">
        <v>736</v>
      </c>
      <c r="E38" s="725"/>
      <c r="F38" s="746">
        <v>1730517.43</v>
      </c>
    </row>
    <row r="39" spans="1:6" s="748" customFormat="1">
      <c r="A39" s="734"/>
      <c r="B39" s="747" t="s">
        <v>133</v>
      </c>
      <c r="C39" s="718" t="s">
        <v>733</v>
      </c>
      <c r="D39" s="719" t="s">
        <v>737</v>
      </c>
      <c r="E39" s="725"/>
      <c r="F39" s="736">
        <v>39491.32</v>
      </c>
    </row>
    <row r="40" spans="1:6" s="748" customFormat="1">
      <c r="A40" s="734"/>
      <c r="B40" s="747" t="s">
        <v>133</v>
      </c>
      <c r="C40" s="718" t="s">
        <v>733</v>
      </c>
      <c r="D40" s="722" t="s">
        <v>738</v>
      </c>
      <c r="E40" s="725"/>
      <c r="F40" s="736">
        <v>1750492.1</v>
      </c>
    </row>
    <row r="41" spans="1:6" s="748" customFormat="1">
      <c r="A41" s="734"/>
      <c r="B41" s="747" t="s">
        <v>133</v>
      </c>
      <c r="C41" s="718" t="s">
        <v>733</v>
      </c>
      <c r="D41" s="719" t="s">
        <v>739</v>
      </c>
      <c r="E41" s="725"/>
      <c r="F41" s="736">
        <v>7135410.4100000001</v>
      </c>
    </row>
    <row r="42" spans="1:6">
      <c r="A42" s="734"/>
      <c r="B42" s="747" t="s">
        <v>133</v>
      </c>
      <c r="C42" s="718" t="s">
        <v>733</v>
      </c>
      <c r="D42" s="722" t="s">
        <v>740</v>
      </c>
      <c r="E42" s="725"/>
      <c r="F42" s="736"/>
    </row>
    <row r="43" spans="1:6">
      <c r="A43" s="734"/>
      <c r="B43" s="747" t="s">
        <v>133</v>
      </c>
      <c r="C43" s="723" t="s">
        <v>741</v>
      </c>
      <c r="D43" s="719"/>
      <c r="E43" s="725"/>
      <c r="F43" s="736">
        <v>9432.8700000000008</v>
      </c>
    </row>
    <row r="44" spans="1:6">
      <c r="A44" s="734"/>
      <c r="B44" s="747" t="s">
        <v>133</v>
      </c>
      <c r="C44" s="719" t="s">
        <v>742</v>
      </c>
      <c r="D44" s="719" t="s">
        <v>744</v>
      </c>
      <c r="E44" s="725"/>
      <c r="F44" s="736"/>
    </row>
    <row r="45" spans="1:6">
      <c r="A45" s="734"/>
      <c r="B45" s="747" t="s">
        <v>133</v>
      </c>
      <c r="C45" s="718" t="s">
        <v>743</v>
      </c>
      <c r="D45" s="719"/>
      <c r="E45" s="725"/>
      <c r="F45" s="736">
        <v>24381.200000000001</v>
      </c>
    </row>
    <row r="46" spans="1:6">
      <c r="A46" s="734"/>
      <c r="B46" s="747" t="s">
        <v>133</v>
      </c>
      <c r="C46" s="718" t="s">
        <v>745</v>
      </c>
      <c r="D46" s="719"/>
      <c r="E46" s="725"/>
      <c r="F46" s="736">
        <v>135000</v>
      </c>
    </row>
    <row r="47" spans="1:6" ht="51.75" thickBot="1">
      <c r="A47" s="738"/>
      <c r="B47" s="749" t="s">
        <v>220</v>
      </c>
      <c r="C47" s="750"/>
      <c r="D47" s="750"/>
      <c r="E47" s="750"/>
      <c r="F47" s="751">
        <f>SUM(F35:F46)</f>
        <v>12916333.369999999</v>
      </c>
    </row>
    <row r="48" spans="1:6" ht="13.5" thickBot="1">
      <c r="A48" s="732" t="s">
        <v>762</v>
      </c>
      <c r="B48" s="743" t="s">
        <v>133</v>
      </c>
      <c r="C48" s="713" t="s">
        <v>733</v>
      </c>
      <c r="D48" s="714" t="s">
        <v>734</v>
      </c>
      <c r="E48" s="715"/>
      <c r="F48" s="716">
        <v>144132.53</v>
      </c>
    </row>
    <row r="49" spans="1:6" ht="13.5" thickBot="1">
      <c r="A49" s="734"/>
      <c r="B49" s="743" t="s">
        <v>133</v>
      </c>
      <c r="C49" s="718" t="s">
        <v>733</v>
      </c>
      <c r="D49" s="719" t="s">
        <v>789</v>
      </c>
      <c r="E49" s="720"/>
      <c r="F49" s="721">
        <v>1870811.87</v>
      </c>
    </row>
    <row r="50" spans="1:6" ht="13.5" thickBot="1">
      <c r="A50" s="734"/>
      <c r="B50" s="743" t="s">
        <v>133</v>
      </c>
      <c r="C50" s="718" t="s">
        <v>733</v>
      </c>
      <c r="D50" s="719" t="s">
        <v>735</v>
      </c>
      <c r="E50" s="720"/>
      <c r="F50" s="721">
        <v>37489.79</v>
      </c>
    </row>
    <row r="51" spans="1:6" ht="13.5" thickBot="1">
      <c r="A51" s="734"/>
      <c r="B51" s="743" t="s">
        <v>133</v>
      </c>
      <c r="C51" s="718" t="s">
        <v>733</v>
      </c>
      <c r="D51" s="719" t="s">
        <v>736</v>
      </c>
      <c r="E51" s="720"/>
      <c r="F51" s="721">
        <v>5402360.7599999998</v>
      </c>
    </row>
    <row r="52" spans="1:6" ht="13.5" thickBot="1">
      <c r="A52" s="734"/>
      <c r="B52" s="743" t="s">
        <v>133</v>
      </c>
      <c r="C52" s="718" t="s">
        <v>733</v>
      </c>
      <c r="D52" s="719" t="s">
        <v>737</v>
      </c>
      <c r="E52" s="720"/>
      <c r="F52" s="721">
        <v>31690.720000000001</v>
      </c>
    </row>
    <row r="53" spans="1:6" ht="13.5" thickBot="1">
      <c r="A53" s="734"/>
      <c r="B53" s="743" t="s">
        <v>133</v>
      </c>
      <c r="C53" s="718" t="s">
        <v>733</v>
      </c>
      <c r="D53" s="722" t="s">
        <v>738</v>
      </c>
      <c r="E53" s="720"/>
      <c r="F53" s="721">
        <v>1563997.71</v>
      </c>
    </row>
    <row r="54" spans="1:6" ht="13.5" thickBot="1">
      <c r="A54" s="734"/>
      <c r="B54" s="743" t="s">
        <v>133</v>
      </c>
      <c r="C54" s="718" t="s">
        <v>733</v>
      </c>
      <c r="D54" s="719" t="s">
        <v>739</v>
      </c>
      <c r="E54" s="720"/>
      <c r="F54" s="721">
        <v>898289.69</v>
      </c>
    </row>
    <row r="55" spans="1:6" ht="13.5" thickBot="1">
      <c r="A55" s="734"/>
      <c r="B55" s="743" t="s">
        <v>133</v>
      </c>
      <c r="C55" s="718" t="s">
        <v>733</v>
      </c>
      <c r="D55" s="722" t="s">
        <v>740</v>
      </c>
      <c r="E55" s="720"/>
      <c r="F55" s="721"/>
    </row>
    <row r="56" spans="1:6" ht="13.5" thickBot="1">
      <c r="A56" s="734"/>
      <c r="B56" s="743" t="s">
        <v>133</v>
      </c>
      <c r="C56" s="723" t="s">
        <v>741</v>
      </c>
      <c r="D56" s="719"/>
      <c r="E56" s="720"/>
      <c r="F56" s="721">
        <v>6558.52</v>
      </c>
    </row>
    <row r="57" spans="1:6" ht="13.5" thickBot="1">
      <c r="A57" s="734"/>
      <c r="B57" s="743" t="s">
        <v>133</v>
      </c>
      <c r="C57" s="719" t="s">
        <v>742</v>
      </c>
      <c r="D57" s="719" t="s">
        <v>744</v>
      </c>
      <c r="E57" s="720"/>
      <c r="F57" s="721"/>
    </row>
    <row r="58" spans="1:6">
      <c r="A58" s="734"/>
      <c r="B58" s="743" t="s">
        <v>133</v>
      </c>
      <c r="C58" s="718" t="s">
        <v>743</v>
      </c>
      <c r="D58" s="719"/>
      <c r="E58" s="720"/>
      <c r="F58" s="721">
        <v>27122</v>
      </c>
    </row>
    <row r="59" spans="1:6">
      <c r="A59" s="734"/>
      <c r="B59" s="747" t="s">
        <v>133</v>
      </c>
      <c r="C59" s="718" t="s">
        <v>745</v>
      </c>
      <c r="D59" s="719"/>
      <c r="E59" s="725"/>
      <c r="F59" s="721">
        <v>80000</v>
      </c>
    </row>
    <row r="60" spans="1:6">
      <c r="A60" s="734"/>
      <c r="B60" s="747" t="s">
        <v>133</v>
      </c>
      <c r="C60" s="718"/>
      <c r="D60" s="725"/>
      <c r="E60" s="725"/>
      <c r="F60" s="721"/>
    </row>
    <row r="61" spans="1:6" ht="51.75" thickBot="1">
      <c r="A61" s="738"/>
      <c r="B61" s="728" t="s">
        <v>220</v>
      </c>
      <c r="C61" s="752"/>
      <c r="D61" s="752"/>
      <c r="E61" s="752"/>
      <c r="F61" s="751">
        <f>SUM(F48:F60)</f>
        <v>10062453.589999998</v>
      </c>
    </row>
    <row r="62" spans="1:6">
      <c r="A62" s="732" t="s">
        <v>763</v>
      </c>
      <c r="B62" s="753" t="s">
        <v>133</v>
      </c>
      <c r="C62" s="713" t="s">
        <v>733</v>
      </c>
      <c r="D62" s="714" t="s">
        <v>734</v>
      </c>
      <c r="E62" s="715"/>
      <c r="F62" s="716"/>
    </row>
    <row r="63" spans="1:6">
      <c r="A63" s="734"/>
      <c r="B63" s="753" t="s">
        <v>133</v>
      </c>
      <c r="C63" s="718" t="s">
        <v>733</v>
      </c>
      <c r="D63" s="719" t="s">
        <v>749</v>
      </c>
      <c r="E63" s="720"/>
      <c r="F63" s="721"/>
    </row>
    <row r="64" spans="1:6">
      <c r="A64" s="734"/>
      <c r="B64" s="753" t="s">
        <v>133</v>
      </c>
      <c r="C64" s="718" t="s">
        <v>733</v>
      </c>
      <c r="D64" s="719" t="s">
        <v>735</v>
      </c>
      <c r="E64" s="720"/>
      <c r="F64" s="721"/>
    </row>
    <row r="65" spans="1:9">
      <c r="A65" s="734"/>
      <c r="B65" s="753" t="s">
        <v>133</v>
      </c>
      <c r="C65" s="718" t="s">
        <v>733</v>
      </c>
      <c r="D65" s="719" t="s">
        <v>736</v>
      </c>
      <c r="E65" s="720"/>
      <c r="F65" s="721"/>
    </row>
    <row r="66" spans="1:9">
      <c r="A66" s="734"/>
      <c r="B66" s="753" t="s">
        <v>133</v>
      </c>
      <c r="C66" s="718" t="s">
        <v>733</v>
      </c>
      <c r="D66" s="719" t="s">
        <v>737</v>
      </c>
      <c r="E66" s="720"/>
      <c r="F66" s="721"/>
    </row>
    <row r="67" spans="1:9">
      <c r="A67" s="734"/>
      <c r="B67" s="753" t="s">
        <v>133</v>
      </c>
      <c r="C67" s="718" t="s">
        <v>733</v>
      </c>
      <c r="D67" s="722" t="s">
        <v>738</v>
      </c>
      <c r="E67" s="720"/>
      <c r="F67" s="721"/>
    </row>
    <row r="68" spans="1:9">
      <c r="A68" s="734"/>
      <c r="B68" s="753" t="s">
        <v>133</v>
      </c>
      <c r="C68" s="718" t="s">
        <v>733</v>
      </c>
      <c r="D68" s="719" t="s">
        <v>739</v>
      </c>
      <c r="E68" s="720"/>
      <c r="F68" s="721"/>
    </row>
    <row r="69" spans="1:9">
      <c r="A69" s="734"/>
      <c r="B69" s="753" t="s">
        <v>133</v>
      </c>
      <c r="C69" s="723" t="s">
        <v>741</v>
      </c>
      <c r="D69" s="722"/>
      <c r="E69" s="720"/>
      <c r="F69" s="721"/>
    </row>
    <row r="70" spans="1:9">
      <c r="A70" s="734"/>
      <c r="B70" s="753" t="s">
        <v>133</v>
      </c>
      <c r="C70" s="718" t="s">
        <v>743</v>
      </c>
      <c r="D70" s="719"/>
      <c r="E70" s="720"/>
      <c r="F70" s="721"/>
    </row>
    <row r="71" spans="1:9">
      <c r="A71" s="734"/>
      <c r="B71" s="747" t="s">
        <v>133</v>
      </c>
      <c r="C71" s="718" t="s">
        <v>745</v>
      </c>
      <c r="D71" s="719"/>
      <c r="E71" s="725"/>
      <c r="F71" s="721"/>
    </row>
    <row r="72" spans="1:9">
      <c r="A72" s="734"/>
      <c r="B72" s="747" t="s">
        <v>133</v>
      </c>
      <c r="C72" s="718"/>
      <c r="D72" s="719"/>
      <c r="E72" s="726"/>
      <c r="F72" s="721"/>
    </row>
    <row r="73" spans="1:9" ht="51.75" thickBot="1">
      <c r="A73" s="738"/>
      <c r="B73" s="728" t="s">
        <v>220</v>
      </c>
      <c r="C73" s="729"/>
      <c r="D73" s="730"/>
      <c r="E73" s="730"/>
      <c r="F73" s="731">
        <f>SUM(F62:F72)</f>
        <v>0</v>
      </c>
    </row>
    <row r="75" spans="1:9">
      <c r="A75" s="177" t="s">
        <v>805</v>
      </c>
      <c r="B75" s="177"/>
      <c r="C75" s="755" t="s">
        <v>748</v>
      </c>
      <c r="D75" s="755" t="s">
        <v>811</v>
      </c>
      <c r="E75" s="754" t="s">
        <v>747</v>
      </c>
      <c r="F75" s="754"/>
      <c r="G75" s="754"/>
      <c r="H75" s="754"/>
      <c r="I75" s="754"/>
    </row>
    <row r="76" spans="1:9">
      <c r="D76" s="755"/>
    </row>
  </sheetData>
  <mergeCells count="6">
    <mergeCell ref="A5:F5"/>
    <mergeCell ref="A10:A21"/>
    <mergeCell ref="A22:A34"/>
    <mergeCell ref="A37:A47"/>
    <mergeCell ref="A48:A61"/>
    <mergeCell ref="A62:A7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376" customWidth="1"/>
    <col min="2" max="2" width="5.5703125" style="376" customWidth="1"/>
    <col min="3" max="3" width="28.7109375" style="376" customWidth="1"/>
    <col min="4" max="7" width="14.7109375" style="376" customWidth="1"/>
    <col min="8" max="8" width="24.140625" style="376" customWidth="1"/>
    <col min="9" max="16" width="13.7109375" style="376" customWidth="1"/>
    <col min="17" max="17" width="9.140625" style="376" customWidth="1"/>
    <col min="18" max="16384" width="9.140625" style="376"/>
  </cols>
  <sheetData>
    <row r="1" spans="1:16">
      <c r="P1" s="389" t="s">
        <v>204</v>
      </c>
    </row>
    <row r="3" spans="1:16" ht="22.5">
      <c r="B3" s="667" t="s">
        <v>691</v>
      </c>
      <c r="C3" s="667"/>
      <c r="D3" s="667"/>
      <c r="E3" s="667"/>
      <c r="F3" s="667"/>
      <c r="G3" s="667"/>
      <c r="H3" s="667"/>
      <c r="I3" s="667"/>
      <c r="J3" s="667"/>
      <c r="K3" s="667"/>
      <c r="L3" s="667"/>
      <c r="M3" s="667"/>
      <c r="N3" s="667"/>
      <c r="O3" s="667"/>
      <c r="P3" s="667"/>
    </row>
    <row r="5" spans="1:16" ht="16.5" thickBot="1">
      <c r="P5" s="377" t="s">
        <v>3</v>
      </c>
    </row>
    <row r="6" spans="1:16" ht="28.5" customHeight="1" thickBot="1">
      <c r="B6" s="668" t="s">
        <v>692</v>
      </c>
      <c r="C6" s="668" t="s">
        <v>693</v>
      </c>
      <c r="D6" s="668" t="s">
        <v>694</v>
      </c>
      <c r="E6" s="668" t="s">
        <v>695</v>
      </c>
      <c r="F6" s="668" t="s">
        <v>696</v>
      </c>
      <c r="G6" s="668" t="s">
        <v>697</v>
      </c>
      <c r="H6" s="668" t="s">
        <v>698</v>
      </c>
      <c r="I6" s="670" t="s">
        <v>699</v>
      </c>
      <c r="J6" s="671"/>
      <c r="K6" s="671"/>
      <c r="L6" s="671"/>
      <c r="M6" s="671"/>
      <c r="N6" s="671"/>
      <c r="O6" s="671"/>
      <c r="P6" s="672"/>
    </row>
    <row r="7" spans="1:16" ht="36" customHeight="1" thickBot="1">
      <c r="B7" s="669"/>
      <c r="C7" s="669"/>
      <c r="D7" s="669"/>
      <c r="E7" s="669"/>
      <c r="F7" s="669"/>
      <c r="G7" s="669"/>
      <c r="H7" s="669"/>
      <c r="I7" s="378" t="s">
        <v>700</v>
      </c>
      <c r="J7" s="378" t="s">
        <v>701</v>
      </c>
      <c r="K7" s="378" t="s">
        <v>702</v>
      </c>
      <c r="L7" s="378" t="s">
        <v>703</v>
      </c>
      <c r="M7" s="378" t="s">
        <v>704</v>
      </c>
      <c r="N7" s="378" t="s">
        <v>705</v>
      </c>
      <c r="O7" s="378" t="s">
        <v>706</v>
      </c>
      <c r="P7" s="379" t="s">
        <v>707</v>
      </c>
    </row>
    <row r="8" spans="1:16">
      <c r="A8" s="380"/>
      <c r="B8" s="673" t="s">
        <v>53</v>
      </c>
      <c r="C8" s="676"/>
      <c r="D8" s="679"/>
      <c r="E8" s="679"/>
      <c r="F8" s="682"/>
      <c r="G8" s="664"/>
      <c r="H8" s="394" t="s">
        <v>708</v>
      </c>
      <c r="I8" s="381"/>
      <c r="J8" s="381"/>
      <c r="K8" s="381"/>
      <c r="L8" s="381"/>
      <c r="M8" s="381"/>
      <c r="N8" s="381"/>
      <c r="O8" s="381"/>
      <c r="P8" s="382"/>
    </row>
    <row r="9" spans="1:16">
      <c r="A9" s="380"/>
      <c r="B9" s="674"/>
      <c r="C9" s="677"/>
      <c r="D9" s="680"/>
      <c r="E9" s="680"/>
      <c r="F9" s="683"/>
      <c r="G9" s="665"/>
      <c r="H9" s="394" t="s">
        <v>709</v>
      </c>
      <c r="I9" s="381"/>
      <c r="J9" s="381"/>
      <c r="K9" s="381"/>
      <c r="L9" s="381"/>
      <c r="M9" s="381"/>
      <c r="N9" s="381"/>
      <c r="O9" s="381"/>
      <c r="P9" s="382"/>
    </row>
    <row r="10" spans="1:16">
      <c r="A10" s="380"/>
      <c r="B10" s="674"/>
      <c r="C10" s="677"/>
      <c r="D10" s="680"/>
      <c r="E10" s="680"/>
      <c r="F10" s="683"/>
      <c r="G10" s="665"/>
      <c r="H10" s="394" t="s">
        <v>49</v>
      </c>
      <c r="I10" s="381"/>
      <c r="J10" s="381"/>
      <c r="K10" s="381"/>
      <c r="L10" s="381"/>
      <c r="M10" s="381"/>
      <c r="N10" s="381"/>
      <c r="O10" s="381"/>
      <c r="P10" s="382"/>
    </row>
    <row r="11" spans="1:16">
      <c r="A11" s="380"/>
      <c r="B11" s="674"/>
      <c r="C11" s="677"/>
      <c r="D11" s="680"/>
      <c r="E11" s="680"/>
      <c r="F11" s="683"/>
      <c r="G11" s="665"/>
      <c r="H11" s="394" t="s">
        <v>710</v>
      </c>
      <c r="I11" s="381"/>
      <c r="J11" s="381"/>
      <c r="K11" s="381"/>
      <c r="L11" s="381"/>
      <c r="M11" s="381"/>
      <c r="N11" s="381"/>
      <c r="O11" s="381"/>
      <c r="P11" s="382"/>
    </row>
    <row r="12" spans="1:16">
      <c r="A12" s="380"/>
      <c r="B12" s="675"/>
      <c r="C12" s="678"/>
      <c r="D12" s="681"/>
      <c r="E12" s="681"/>
      <c r="F12" s="684"/>
      <c r="G12" s="666"/>
      <c r="H12" s="395" t="s">
        <v>711</v>
      </c>
      <c r="I12" s="383"/>
      <c r="J12" s="383"/>
      <c r="K12" s="383"/>
      <c r="L12" s="383"/>
      <c r="M12" s="383"/>
      <c r="N12" s="383"/>
      <c r="O12" s="383"/>
      <c r="P12" s="384"/>
    </row>
    <row r="13" spans="1:16">
      <c r="A13" s="380"/>
      <c r="B13" s="673" t="s">
        <v>54</v>
      </c>
      <c r="C13" s="676"/>
      <c r="D13" s="679"/>
      <c r="E13" s="679"/>
      <c r="F13" s="682"/>
      <c r="G13" s="664"/>
      <c r="H13" s="394" t="s">
        <v>708</v>
      </c>
      <c r="I13" s="381"/>
      <c r="J13" s="381"/>
      <c r="K13" s="381"/>
      <c r="L13" s="381"/>
      <c r="M13" s="381"/>
      <c r="N13" s="381"/>
      <c r="O13" s="381"/>
      <c r="P13" s="382"/>
    </row>
    <row r="14" spans="1:16">
      <c r="A14" s="380"/>
      <c r="B14" s="674"/>
      <c r="C14" s="677"/>
      <c r="D14" s="680"/>
      <c r="E14" s="680"/>
      <c r="F14" s="683"/>
      <c r="G14" s="665"/>
      <c r="H14" s="394" t="s">
        <v>709</v>
      </c>
      <c r="I14" s="381"/>
      <c r="J14" s="381"/>
      <c r="K14" s="381"/>
      <c r="L14" s="381"/>
      <c r="M14" s="381"/>
      <c r="N14" s="381"/>
      <c r="O14" s="381"/>
      <c r="P14" s="382"/>
    </row>
    <row r="15" spans="1:16">
      <c r="A15" s="380"/>
      <c r="B15" s="674"/>
      <c r="C15" s="677"/>
      <c r="D15" s="680"/>
      <c r="E15" s="680"/>
      <c r="F15" s="683"/>
      <c r="G15" s="665"/>
      <c r="H15" s="394" t="s">
        <v>49</v>
      </c>
      <c r="I15" s="381"/>
      <c r="J15" s="381"/>
      <c r="K15" s="381"/>
      <c r="L15" s="381"/>
      <c r="M15" s="381"/>
      <c r="N15" s="381"/>
      <c r="O15" s="381"/>
      <c r="P15" s="382"/>
    </row>
    <row r="16" spans="1:16">
      <c r="A16" s="380"/>
      <c r="B16" s="674"/>
      <c r="C16" s="677"/>
      <c r="D16" s="680"/>
      <c r="E16" s="680"/>
      <c r="F16" s="683"/>
      <c r="G16" s="665"/>
      <c r="H16" s="394" t="s">
        <v>710</v>
      </c>
      <c r="I16" s="381"/>
      <c r="J16" s="381"/>
      <c r="K16" s="381"/>
      <c r="L16" s="381"/>
      <c r="M16" s="381"/>
      <c r="N16" s="381"/>
      <c r="O16" s="381"/>
      <c r="P16" s="382"/>
    </row>
    <row r="17" spans="1:16">
      <c r="A17" s="380"/>
      <c r="B17" s="675"/>
      <c r="C17" s="678"/>
      <c r="D17" s="681"/>
      <c r="E17" s="681"/>
      <c r="F17" s="684"/>
      <c r="G17" s="666"/>
      <c r="H17" s="395" t="s">
        <v>711</v>
      </c>
      <c r="I17" s="383"/>
      <c r="J17" s="383"/>
      <c r="K17" s="383"/>
      <c r="L17" s="383"/>
      <c r="M17" s="383"/>
      <c r="N17" s="383"/>
      <c r="O17" s="383"/>
      <c r="P17" s="384"/>
    </row>
    <row r="18" spans="1:16">
      <c r="A18" s="380"/>
      <c r="B18" s="673" t="s">
        <v>55</v>
      </c>
      <c r="C18" s="676"/>
      <c r="D18" s="679"/>
      <c r="E18" s="679"/>
      <c r="F18" s="682"/>
      <c r="G18" s="664"/>
      <c r="H18" s="394" t="s">
        <v>708</v>
      </c>
      <c r="I18" s="381"/>
      <c r="J18" s="381"/>
      <c r="K18" s="381"/>
      <c r="L18" s="381"/>
      <c r="M18" s="381"/>
      <c r="N18" s="381"/>
      <c r="O18" s="381"/>
      <c r="P18" s="382"/>
    </row>
    <row r="19" spans="1:16">
      <c r="A19" s="380"/>
      <c r="B19" s="674"/>
      <c r="C19" s="677"/>
      <c r="D19" s="680"/>
      <c r="E19" s="680"/>
      <c r="F19" s="683"/>
      <c r="G19" s="665"/>
      <c r="H19" s="394" t="s">
        <v>709</v>
      </c>
      <c r="I19" s="381"/>
      <c r="J19" s="381"/>
      <c r="K19" s="381"/>
      <c r="L19" s="381"/>
      <c r="M19" s="381"/>
      <c r="N19" s="381"/>
      <c r="O19" s="381"/>
      <c r="P19" s="382"/>
    </row>
    <row r="20" spans="1:16">
      <c r="A20" s="380"/>
      <c r="B20" s="674"/>
      <c r="C20" s="677"/>
      <c r="D20" s="680"/>
      <c r="E20" s="680"/>
      <c r="F20" s="683"/>
      <c r="G20" s="665"/>
      <c r="H20" s="394" t="s">
        <v>49</v>
      </c>
      <c r="I20" s="381"/>
      <c r="J20" s="381"/>
      <c r="K20" s="381"/>
      <c r="L20" s="381"/>
      <c r="M20" s="381"/>
      <c r="N20" s="381"/>
      <c r="O20" s="381"/>
      <c r="P20" s="382"/>
    </row>
    <row r="21" spans="1:16">
      <c r="A21" s="380"/>
      <c r="B21" s="674"/>
      <c r="C21" s="677"/>
      <c r="D21" s="680"/>
      <c r="E21" s="680"/>
      <c r="F21" s="683"/>
      <c r="G21" s="665"/>
      <c r="H21" s="394" t="s">
        <v>710</v>
      </c>
      <c r="I21" s="381"/>
      <c r="J21" s="381"/>
      <c r="K21" s="381"/>
      <c r="L21" s="381"/>
      <c r="M21" s="381"/>
      <c r="N21" s="381"/>
      <c r="O21" s="381"/>
      <c r="P21" s="382"/>
    </row>
    <row r="22" spans="1:16">
      <c r="A22" s="380"/>
      <c r="B22" s="675"/>
      <c r="C22" s="678"/>
      <c r="D22" s="681"/>
      <c r="E22" s="681"/>
      <c r="F22" s="684"/>
      <c r="G22" s="666"/>
      <c r="H22" s="395" t="s">
        <v>711</v>
      </c>
      <c r="I22" s="383"/>
      <c r="J22" s="383"/>
      <c r="K22" s="383"/>
      <c r="L22" s="383"/>
      <c r="M22" s="383"/>
      <c r="N22" s="383"/>
      <c r="O22" s="383"/>
      <c r="P22" s="384"/>
    </row>
    <row r="23" spans="1:16">
      <c r="A23" s="380"/>
      <c r="B23" s="673" t="s">
        <v>56</v>
      </c>
      <c r="C23" s="676"/>
      <c r="D23" s="679"/>
      <c r="E23" s="679"/>
      <c r="F23" s="682"/>
      <c r="G23" s="664"/>
      <c r="H23" s="394" t="s">
        <v>708</v>
      </c>
      <c r="I23" s="381"/>
      <c r="J23" s="381"/>
      <c r="K23" s="381"/>
      <c r="L23" s="381"/>
      <c r="M23" s="381"/>
      <c r="N23" s="381"/>
      <c r="O23" s="381"/>
      <c r="P23" s="382"/>
    </row>
    <row r="24" spans="1:16">
      <c r="A24" s="380"/>
      <c r="B24" s="674"/>
      <c r="C24" s="677"/>
      <c r="D24" s="680"/>
      <c r="E24" s="680"/>
      <c r="F24" s="683"/>
      <c r="G24" s="665"/>
      <c r="H24" s="394" t="s">
        <v>709</v>
      </c>
      <c r="I24" s="381"/>
      <c r="J24" s="381"/>
      <c r="K24" s="381"/>
      <c r="L24" s="381"/>
      <c r="M24" s="381"/>
      <c r="N24" s="381"/>
      <c r="O24" s="381"/>
      <c r="P24" s="382"/>
    </row>
    <row r="25" spans="1:16">
      <c r="A25" s="380"/>
      <c r="B25" s="674"/>
      <c r="C25" s="677"/>
      <c r="D25" s="680"/>
      <c r="E25" s="680"/>
      <c r="F25" s="683"/>
      <c r="G25" s="665"/>
      <c r="H25" s="394" t="s">
        <v>49</v>
      </c>
      <c r="I25" s="381"/>
      <c r="J25" s="381"/>
      <c r="K25" s="381"/>
      <c r="L25" s="381"/>
      <c r="M25" s="381"/>
      <c r="N25" s="381"/>
      <c r="O25" s="381"/>
      <c r="P25" s="382"/>
    </row>
    <row r="26" spans="1:16">
      <c r="A26" s="380"/>
      <c r="B26" s="674"/>
      <c r="C26" s="677"/>
      <c r="D26" s="680"/>
      <c r="E26" s="680"/>
      <c r="F26" s="683"/>
      <c r="G26" s="665"/>
      <c r="H26" s="394" t="s">
        <v>710</v>
      </c>
      <c r="I26" s="381"/>
      <c r="J26" s="381"/>
      <c r="K26" s="381"/>
      <c r="L26" s="381"/>
      <c r="M26" s="381"/>
      <c r="N26" s="381"/>
      <c r="O26" s="381"/>
      <c r="P26" s="382"/>
    </row>
    <row r="27" spans="1:16">
      <c r="A27" s="380"/>
      <c r="B27" s="675"/>
      <c r="C27" s="678"/>
      <c r="D27" s="681"/>
      <c r="E27" s="681"/>
      <c r="F27" s="684"/>
      <c r="G27" s="666"/>
      <c r="H27" s="395" t="s">
        <v>711</v>
      </c>
      <c r="I27" s="383"/>
      <c r="J27" s="383"/>
      <c r="K27" s="383"/>
      <c r="L27" s="383"/>
      <c r="M27" s="383"/>
      <c r="N27" s="383"/>
      <c r="O27" s="383"/>
      <c r="P27" s="384"/>
    </row>
    <row r="28" spans="1:16">
      <c r="A28" s="380"/>
      <c r="B28" s="673" t="s">
        <v>266</v>
      </c>
      <c r="C28" s="676"/>
      <c r="D28" s="679"/>
      <c r="E28" s="679"/>
      <c r="F28" s="682"/>
      <c r="G28" s="664"/>
      <c r="H28" s="394" t="s">
        <v>708</v>
      </c>
      <c r="I28" s="381"/>
      <c r="J28" s="381"/>
      <c r="K28" s="381"/>
      <c r="L28" s="381"/>
      <c r="M28" s="381"/>
      <c r="N28" s="381"/>
      <c r="O28" s="381"/>
      <c r="P28" s="382"/>
    </row>
    <row r="29" spans="1:16">
      <c r="A29" s="380"/>
      <c r="B29" s="674"/>
      <c r="C29" s="677"/>
      <c r="D29" s="680"/>
      <c r="E29" s="680"/>
      <c r="F29" s="683"/>
      <c r="G29" s="665"/>
      <c r="H29" s="394" t="s">
        <v>709</v>
      </c>
      <c r="I29" s="381"/>
      <c r="J29" s="381"/>
      <c r="K29" s="381"/>
      <c r="L29" s="381"/>
      <c r="M29" s="381"/>
      <c r="N29" s="381"/>
      <c r="O29" s="381"/>
      <c r="P29" s="382"/>
    </row>
    <row r="30" spans="1:16">
      <c r="A30" s="380"/>
      <c r="B30" s="674"/>
      <c r="C30" s="677"/>
      <c r="D30" s="680"/>
      <c r="E30" s="680"/>
      <c r="F30" s="683"/>
      <c r="G30" s="665"/>
      <c r="H30" s="394" t="s">
        <v>49</v>
      </c>
      <c r="I30" s="381"/>
      <c r="J30" s="381"/>
      <c r="K30" s="381"/>
      <c r="L30" s="381"/>
      <c r="M30" s="381"/>
      <c r="N30" s="381"/>
      <c r="O30" s="381"/>
      <c r="P30" s="382"/>
    </row>
    <row r="31" spans="1:16">
      <c r="A31" s="380"/>
      <c r="B31" s="674"/>
      <c r="C31" s="677"/>
      <c r="D31" s="680"/>
      <c r="E31" s="680"/>
      <c r="F31" s="683"/>
      <c r="G31" s="665"/>
      <c r="H31" s="394" t="s">
        <v>710</v>
      </c>
      <c r="I31" s="381"/>
      <c r="J31" s="381"/>
      <c r="K31" s="381"/>
      <c r="L31" s="381"/>
      <c r="M31" s="381"/>
      <c r="N31" s="381"/>
      <c r="O31" s="381"/>
      <c r="P31" s="382"/>
    </row>
    <row r="32" spans="1:16" ht="16.5" thickBot="1">
      <c r="A32" s="380"/>
      <c r="B32" s="675"/>
      <c r="C32" s="678"/>
      <c r="D32" s="681"/>
      <c r="E32" s="681"/>
      <c r="F32" s="684"/>
      <c r="G32" s="685"/>
      <c r="H32" s="395" t="s">
        <v>711</v>
      </c>
      <c r="I32" s="383"/>
      <c r="J32" s="383"/>
      <c r="K32" s="383"/>
      <c r="L32" s="383"/>
      <c r="M32" s="383"/>
      <c r="N32" s="383"/>
      <c r="O32" s="383"/>
      <c r="P32" s="385"/>
    </row>
    <row r="33" spans="2:16" ht="26.25" customHeight="1" thickBot="1">
      <c r="B33" s="686" t="s">
        <v>712</v>
      </c>
      <c r="C33" s="687"/>
      <c r="D33" s="687"/>
      <c r="E33" s="688"/>
      <c r="F33" s="386"/>
      <c r="G33" s="396"/>
      <c r="H33" s="387"/>
      <c r="I33" s="388"/>
      <c r="J33" s="388"/>
      <c r="K33" s="388"/>
      <c r="L33" s="388"/>
      <c r="M33" s="388"/>
      <c r="N33" s="388"/>
      <c r="O33" s="388"/>
      <c r="P33" s="388"/>
    </row>
    <row r="35" spans="2:16">
      <c r="B35" s="376" t="s">
        <v>713</v>
      </c>
    </row>
    <row r="36" spans="2:16">
      <c r="B36" s="376" t="s">
        <v>714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F45"/>
  <sheetViews>
    <sheetView showGridLines="0" tabSelected="1" workbookViewId="0">
      <selection activeCell="A8" sqref="A8:XFD8"/>
    </sheetView>
  </sheetViews>
  <sheetFormatPr defaultRowHeight="12.75"/>
  <cols>
    <col min="1" max="1" width="39.140625" style="177" customWidth="1"/>
    <col min="2" max="5" width="20.7109375" style="177" customWidth="1"/>
    <col min="6" max="16384" width="9.140625" style="177"/>
  </cols>
  <sheetData>
    <row r="1" spans="1:5" ht="15.75">
      <c r="E1" s="9" t="s">
        <v>212</v>
      </c>
    </row>
    <row r="2" spans="1:5" ht="15.75" customHeight="1">
      <c r="A2" s="507" t="s">
        <v>683</v>
      </c>
      <c r="B2" s="507"/>
      <c r="C2" s="507"/>
      <c r="D2" s="507"/>
      <c r="E2" s="507"/>
    </row>
    <row r="3" spans="1:5" ht="15.75">
      <c r="A3" s="507" t="s">
        <v>764</v>
      </c>
      <c r="B3" s="507"/>
      <c r="C3" s="507"/>
      <c r="D3" s="507"/>
      <c r="E3" s="507"/>
    </row>
    <row r="4" spans="1:5" ht="13.5" thickBot="1">
      <c r="E4" s="178" t="s">
        <v>3</v>
      </c>
    </row>
    <row r="5" spans="1:5" ht="36" customHeight="1" thickBot="1">
      <c r="A5" s="183" t="s">
        <v>269</v>
      </c>
      <c r="B5" s="182" t="s">
        <v>767</v>
      </c>
      <c r="C5" s="182" t="s">
        <v>790</v>
      </c>
      <c r="D5" s="182" t="s">
        <v>773</v>
      </c>
      <c r="E5" s="182" t="s">
        <v>765</v>
      </c>
    </row>
    <row r="6" spans="1:5" ht="24" customHeight="1">
      <c r="A6" s="180" t="s">
        <v>239</v>
      </c>
      <c r="B6" s="358">
        <v>1004819</v>
      </c>
      <c r="C6" s="358">
        <v>1266929.18</v>
      </c>
      <c r="D6" s="358">
        <v>6059684</v>
      </c>
      <c r="E6" s="358"/>
    </row>
    <row r="7" spans="1:5" ht="24.75" customHeight="1">
      <c r="A7" s="180" t="s">
        <v>270</v>
      </c>
      <c r="B7" s="361">
        <v>178280</v>
      </c>
      <c r="C7" s="361">
        <v>268482.53000000003</v>
      </c>
      <c r="D7" s="361">
        <v>278684</v>
      </c>
      <c r="E7" s="361"/>
    </row>
    <row r="8" spans="1:5" ht="25.5" customHeight="1" thickBot="1">
      <c r="A8" s="181" t="s">
        <v>240</v>
      </c>
      <c r="B8" s="360">
        <v>13469019</v>
      </c>
      <c r="C8" s="360">
        <v>13551997.689999999</v>
      </c>
      <c r="D8" s="360">
        <v>13602808.300000001</v>
      </c>
      <c r="E8" s="360"/>
    </row>
    <row r="9" spans="1:5" ht="13.5" thickTop="1">
      <c r="A9" s="689" t="s">
        <v>262</v>
      </c>
      <c r="B9" s="691">
        <f>B6+B7+B8</f>
        <v>14652118</v>
      </c>
      <c r="C9" s="691">
        <f>C6+C7+C8</f>
        <v>15087409.399999999</v>
      </c>
      <c r="D9" s="691">
        <f>D6+D7+D8</f>
        <v>19941176.300000001</v>
      </c>
      <c r="E9" s="691"/>
    </row>
    <row r="10" spans="1:5" ht="11.25" customHeight="1" thickBot="1">
      <c r="A10" s="690"/>
      <c r="B10" s="692"/>
      <c r="C10" s="692"/>
      <c r="D10" s="692"/>
      <c r="E10" s="692"/>
    </row>
    <row r="11" spans="1:5">
      <c r="A11" s="357" t="s">
        <v>577</v>
      </c>
    </row>
    <row r="12" spans="1:5" ht="15.75">
      <c r="A12" s="507" t="s">
        <v>766</v>
      </c>
      <c r="B12" s="507"/>
      <c r="C12" s="507"/>
      <c r="D12" s="507"/>
      <c r="E12" s="507"/>
    </row>
    <row r="13" spans="1:5" ht="13.5" thickBot="1">
      <c r="E13" s="178" t="s">
        <v>3</v>
      </c>
    </row>
    <row r="14" spans="1:5" ht="36" customHeight="1" thickBot="1">
      <c r="A14" s="183" t="s">
        <v>271</v>
      </c>
      <c r="B14" s="182" t="s">
        <v>767</v>
      </c>
      <c r="C14" s="182" t="s">
        <v>772</v>
      </c>
      <c r="D14" s="182" t="s">
        <v>773</v>
      </c>
      <c r="E14" s="182" t="s">
        <v>765</v>
      </c>
    </row>
    <row r="15" spans="1:5" ht="24" customHeight="1">
      <c r="A15" s="180" t="s">
        <v>239</v>
      </c>
      <c r="B15" s="358">
        <v>471575</v>
      </c>
      <c r="C15" s="358">
        <v>617323.73</v>
      </c>
      <c r="D15" s="358">
        <v>347627.45</v>
      </c>
      <c r="E15" s="358"/>
    </row>
    <row r="16" spans="1:5" ht="24" customHeight="1">
      <c r="A16" s="180" t="s">
        <v>270</v>
      </c>
      <c r="B16" s="359">
        <v>150000</v>
      </c>
      <c r="C16" s="359">
        <v>50000</v>
      </c>
      <c r="D16" s="359"/>
      <c r="E16" s="359"/>
    </row>
    <row r="17" spans="1:6" ht="21.75" customHeight="1" thickBot="1">
      <c r="A17" s="181" t="s">
        <v>240</v>
      </c>
      <c r="B17" s="360">
        <v>764195.68</v>
      </c>
      <c r="C17" s="360">
        <v>864195.68</v>
      </c>
      <c r="D17" s="360">
        <v>914195.68</v>
      </c>
      <c r="E17" s="360"/>
    </row>
    <row r="18" spans="1:6" ht="13.5" thickTop="1">
      <c r="A18" s="689" t="s">
        <v>262</v>
      </c>
      <c r="B18" s="691">
        <f>B15+B189+B17</f>
        <v>1235770.6800000002</v>
      </c>
      <c r="C18" s="691">
        <f>C15+C16+C17</f>
        <v>1531519.4100000001</v>
      </c>
      <c r="D18" s="691">
        <f>D15+D17</f>
        <v>1261823.1300000001</v>
      </c>
      <c r="E18" s="691"/>
    </row>
    <row r="19" spans="1:6" ht="15" customHeight="1" thickBot="1">
      <c r="A19" s="690"/>
      <c r="B19" s="692"/>
      <c r="C19" s="692"/>
      <c r="D19" s="692"/>
      <c r="E19" s="692"/>
    </row>
    <row r="20" spans="1:6" ht="15" customHeight="1">
      <c r="A20" s="357" t="s">
        <v>577</v>
      </c>
      <c r="B20" s="375"/>
      <c r="C20" s="375"/>
      <c r="D20" s="375"/>
      <c r="E20" s="375"/>
    </row>
    <row r="21" spans="1:6" ht="15" customHeight="1">
      <c r="A21" s="693" t="s">
        <v>715</v>
      </c>
      <c r="B21" s="693"/>
      <c r="C21" s="693"/>
      <c r="D21" s="693"/>
      <c r="E21" s="693"/>
    </row>
    <row r="22" spans="1:6" ht="13.5" thickBot="1">
      <c r="A22" s="179"/>
      <c r="D22" s="52"/>
      <c r="E22" s="178" t="s">
        <v>3</v>
      </c>
    </row>
    <row r="23" spans="1:6" ht="48" customHeight="1" thickBot="1">
      <c r="A23" s="392"/>
      <c r="B23" s="399" t="s">
        <v>720</v>
      </c>
      <c r="C23" s="400" t="s">
        <v>716</v>
      </c>
      <c r="D23" s="398" t="s">
        <v>719</v>
      </c>
      <c r="E23" s="253" t="s">
        <v>716</v>
      </c>
    </row>
    <row r="24" spans="1:6" ht="34.5" customHeight="1" thickBot="1">
      <c r="A24" s="393" t="s">
        <v>806</v>
      </c>
      <c r="B24" s="397">
        <v>1</v>
      </c>
      <c r="C24" s="401">
        <v>16812.22</v>
      </c>
      <c r="D24" s="402">
        <v>2</v>
      </c>
      <c r="E24" s="397"/>
    </row>
    <row r="25" spans="1:6" ht="13.5" thickBot="1">
      <c r="A25" s="179"/>
    </row>
    <row r="26" spans="1:6" ht="36.75" customHeight="1" thickBot="1">
      <c r="A26" s="694" t="s">
        <v>778</v>
      </c>
      <c r="B26" s="621"/>
      <c r="C26" s="621"/>
      <c r="D26" s="622"/>
      <c r="E26" s="417" t="s">
        <v>779</v>
      </c>
      <c r="F26" s="371"/>
    </row>
    <row r="27" spans="1:6" ht="32.25" customHeight="1">
      <c r="A27" s="404" t="s">
        <v>780</v>
      </c>
      <c r="B27" s="405"/>
      <c r="C27" s="405"/>
      <c r="D27" s="406"/>
      <c r="E27" s="390" t="s">
        <v>774</v>
      </c>
      <c r="F27" s="179"/>
    </row>
    <row r="28" spans="1:6" ht="33" customHeight="1">
      <c r="A28" s="407" t="s">
        <v>780</v>
      </c>
      <c r="B28" s="408"/>
      <c r="C28" s="408"/>
      <c r="D28" s="409"/>
      <c r="E28" s="391">
        <v>23444.82</v>
      </c>
      <c r="F28" s="179"/>
    </row>
    <row r="29" spans="1:6" ht="30.75" customHeight="1">
      <c r="A29" s="410" t="s">
        <v>781</v>
      </c>
      <c r="B29" s="411"/>
      <c r="C29" s="411"/>
      <c r="D29" s="412"/>
      <c r="E29" s="391" t="s">
        <v>775</v>
      </c>
      <c r="F29" s="179"/>
    </row>
    <row r="30" spans="1:6" ht="29.25" customHeight="1">
      <c r="A30" s="413" t="s">
        <v>782</v>
      </c>
      <c r="B30" s="414"/>
      <c r="C30" s="414"/>
      <c r="D30" s="415"/>
      <c r="E30" s="391" t="s">
        <v>776</v>
      </c>
      <c r="F30" s="179"/>
    </row>
    <row r="31" spans="1:6" ht="40.5" customHeight="1">
      <c r="A31" s="413" t="s">
        <v>783</v>
      </c>
      <c r="B31" s="414"/>
      <c r="C31" s="414"/>
      <c r="D31" s="415"/>
      <c r="E31" s="391">
        <v>16812.22</v>
      </c>
      <c r="F31" s="179"/>
    </row>
    <row r="32" spans="1:6" ht="29.25" customHeight="1">
      <c r="A32" s="413" t="s">
        <v>784</v>
      </c>
      <c r="B32" s="414"/>
      <c r="C32" s="414"/>
      <c r="D32" s="415"/>
      <c r="E32" s="391">
        <v>67311.149999999994</v>
      </c>
      <c r="F32" s="179"/>
    </row>
    <row r="33" spans="1:6" ht="40.5" customHeight="1">
      <c r="A33" s="413" t="s">
        <v>785</v>
      </c>
      <c r="B33" s="414"/>
      <c r="C33" s="414"/>
      <c r="D33" s="415"/>
      <c r="E33" s="391">
        <v>16974.12</v>
      </c>
      <c r="F33" s="179"/>
    </row>
    <row r="34" spans="1:6" ht="30" customHeight="1">
      <c r="A34" s="413" t="s">
        <v>784</v>
      </c>
      <c r="B34" s="414"/>
      <c r="C34" s="414"/>
      <c r="D34" s="415"/>
      <c r="E34" s="391" t="s">
        <v>777</v>
      </c>
      <c r="F34" s="179"/>
    </row>
    <row r="35" spans="1:6" ht="27" customHeight="1">
      <c r="A35" s="413" t="s">
        <v>784</v>
      </c>
      <c r="B35" s="414"/>
      <c r="C35" s="414"/>
      <c r="D35" s="415"/>
      <c r="E35" s="756">
        <v>47361.98</v>
      </c>
      <c r="F35" s="179"/>
    </row>
    <row r="36" spans="1:6" ht="27.75" customHeight="1">
      <c r="A36" s="407" t="s">
        <v>784</v>
      </c>
      <c r="B36" s="414"/>
      <c r="C36" s="414"/>
      <c r="D36" s="415"/>
      <c r="E36" s="420">
        <v>36918.949999999997</v>
      </c>
      <c r="F36" s="179"/>
    </row>
    <row r="37" spans="1:6" ht="29.25" customHeight="1">
      <c r="A37" s="407" t="s">
        <v>784</v>
      </c>
      <c r="B37" s="414"/>
      <c r="C37" s="414"/>
      <c r="D37" s="415"/>
      <c r="E37" s="420">
        <v>57434.17</v>
      </c>
      <c r="F37" s="179"/>
    </row>
    <row r="38" spans="1:6" ht="28.5" customHeight="1">
      <c r="A38" s="407" t="s">
        <v>784</v>
      </c>
      <c r="B38" s="414"/>
      <c r="C38" s="414"/>
      <c r="D38" s="415"/>
      <c r="E38" s="420">
        <v>58409.5</v>
      </c>
      <c r="F38" s="179"/>
    </row>
    <row r="39" spans="1:6" ht="27" customHeight="1">
      <c r="A39" s="757" t="s">
        <v>784</v>
      </c>
      <c r="B39" s="414"/>
      <c r="C39" s="414"/>
      <c r="D39" s="415"/>
      <c r="E39" s="420">
        <v>92797.759999999995</v>
      </c>
      <c r="F39" s="179"/>
    </row>
    <row r="40" spans="1:6" ht="31.5" customHeight="1">
      <c r="A40" s="410" t="s">
        <v>784</v>
      </c>
      <c r="B40" s="414"/>
      <c r="C40" s="414"/>
      <c r="D40" s="415"/>
      <c r="E40" s="420">
        <v>81575.399999999994</v>
      </c>
      <c r="F40" s="179"/>
    </row>
    <row r="41" spans="1:6" ht="27" customHeight="1">
      <c r="A41" s="435" t="s">
        <v>784</v>
      </c>
      <c r="B41" s="408"/>
      <c r="C41" s="408"/>
      <c r="D41" s="409"/>
      <c r="E41" s="391"/>
    </row>
    <row r="42" spans="1:6">
      <c r="A42" s="177" t="s">
        <v>786</v>
      </c>
      <c r="E42" s="179"/>
    </row>
    <row r="43" spans="1:6">
      <c r="A43" s="758" t="s">
        <v>718</v>
      </c>
      <c r="B43" s="758"/>
      <c r="C43" s="758"/>
      <c r="D43" s="758"/>
      <c r="E43" s="758"/>
    </row>
    <row r="44" spans="1:6" ht="21.75" customHeight="1">
      <c r="A44" s="758"/>
      <c r="B44" s="758"/>
      <c r="C44" s="758"/>
      <c r="D44" s="758"/>
      <c r="E44" s="758"/>
    </row>
    <row r="45" spans="1:6">
      <c r="A45" s="177" t="s">
        <v>717</v>
      </c>
    </row>
  </sheetData>
  <mergeCells count="16">
    <mergeCell ref="A43:E44"/>
    <mergeCell ref="A2:E2"/>
    <mergeCell ref="A3:E3"/>
    <mergeCell ref="A9:A10"/>
    <mergeCell ref="B9:B10"/>
    <mergeCell ref="C9:C10"/>
    <mergeCell ref="D9:D10"/>
    <mergeCell ref="E9:E10"/>
    <mergeCell ref="A21:E21"/>
    <mergeCell ref="A26:D26"/>
    <mergeCell ref="A12:E12"/>
    <mergeCell ref="A18:A19"/>
    <mergeCell ref="B18:B19"/>
    <mergeCell ref="C18:C19"/>
    <mergeCell ref="D18:D19"/>
    <mergeCell ref="E18:E19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2022-10-28T08:15:17Z</cp:lastPrinted>
  <dcterms:created xsi:type="dcterms:W3CDTF">2013-03-12T08:27:17Z</dcterms:created>
  <dcterms:modified xsi:type="dcterms:W3CDTF">2022-10-28T08:15:22Z</dcterms:modified>
</cp:coreProperties>
</file>